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nanzen\Intern\SB Zuwendungen\Verwendungsnachweise\Vorlagen\"/>
    </mc:Choice>
  </mc:AlternateContent>
  <bookViews>
    <workbookView xWindow="0" yWindow="0" windowWidth="28800" windowHeight="14100"/>
  </bookViews>
  <sheets>
    <sheet name="Gesamtfinanzierung" sheetId="1" r:id="rId1"/>
    <sheet name="Einnahme-Ausgaben-Übersich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 i="2" l="1"/>
  <c r="J62" i="2"/>
  <c r="C62" i="2"/>
  <c r="FD61" i="2"/>
  <c r="FC61" i="2"/>
  <c r="FB61" i="2"/>
  <c r="FA61" i="2"/>
  <c r="EZ61" i="2"/>
  <c r="EY61" i="2"/>
  <c r="EN61" i="2"/>
  <c r="EM61" i="2"/>
  <c r="EL61" i="2"/>
  <c r="EK61" i="2"/>
  <c r="EJ61" i="2"/>
  <c r="EI61" i="2"/>
  <c r="DX61" i="2"/>
  <c r="DW61" i="2"/>
  <c r="DV61" i="2"/>
  <c r="DU61" i="2"/>
  <c r="DT61" i="2"/>
  <c r="DS61" i="2"/>
  <c r="DI61" i="2"/>
  <c r="EX61" i="2" s="1"/>
  <c r="DE61" i="2"/>
  <c r="DD61" i="2"/>
  <c r="DC61" i="2"/>
  <c r="CO61" i="2"/>
  <c r="CN61" i="2"/>
  <c r="CM61" i="2"/>
  <c r="BY61" i="2"/>
  <c r="BX61" i="2"/>
  <c r="BW61" i="2"/>
  <c r="BK61" i="2"/>
  <c r="BJ61" i="2"/>
  <c r="DB61" i="2" s="1"/>
  <c r="BI61" i="2"/>
  <c r="BH61" i="2"/>
  <c r="BG61" i="2"/>
  <c r="AZ61" i="2"/>
  <c r="AY61" i="2"/>
  <c r="AX61" i="2"/>
  <c r="AW61" i="2"/>
  <c r="AV61" i="2"/>
  <c r="AU61" i="2"/>
  <c r="AT61" i="2"/>
  <c r="AS61" i="2"/>
  <c r="AR61" i="2"/>
  <c r="AQ61" i="2"/>
  <c r="AO61" i="2"/>
  <c r="AK61" i="2"/>
  <c r="BF61" i="2" s="1"/>
  <c r="AJ61" i="2"/>
  <c r="AI61" i="2"/>
  <c r="AH61" i="2"/>
  <c r="AG61" i="2"/>
  <c r="AF61" i="2"/>
  <c r="AE61" i="2"/>
  <c r="AD61" i="2"/>
  <c r="AC61" i="2"/>
  <c r="AB61" i="2"/>
  <c r="AA61" i="2"/>
  <c r="Y61" i="2"/>
  <c r="U61" i="2"/>
  <c r="T61" i="2"/>
  <c r="S61" i="2"/>
  <c r="R61" i="2"/>
  <c r="Q61" i="2"/>
  <c r="P61" i="2"/>
  <c r="O61" i="2"/>
  <c r="N61" i="2"/>
  <c r="M61" i="2"/>
  <c r="FG60" i="2"/>
  <c r="EZ60" i="2"/>
  <c r="EY60" i="2"/>
  <c r="EX60" i="2"/>
  <c r="EW60" i="2"/>
  <c r="EV60" i="2"/>
  <c r="EU60" i="2"/>
  <c r="ET60" i="2"/>
  <c r="ES60" i="2"/>
  <c r="ER60" i="2"/>
  <c r="EQ60" i="2"/>
  <c r="EJ60" i="2"/>
  <c r="EI60" i="2"/>
  <c r="EH60" i="2"/>
  <c r="EG60" i="2"/>
  <c r="EF60" i="2"/>
  <c r="EE60" i="2"/>
  <c r="ED60" i="2"/>
  <c r="EC60" i="2"/>
  <c r="EB60" i="2"/>
  <c r="EA60" i="2"/>
  <c r="DT60" i="2"/>
  <c r="DS60" i="2"/>
  <c r="DR60" i="2"/>
  <c r="DQ60" i="2"/>
  <c r="DP60" i="2"/>
  <c r="DO60" i="2"/>
  <c r="DN60" i="2"/>
  <c r="DM60" i="2"/>
  <c r="DL60" i="2"/>
  <c r="DK60" i="2"/>
  <c r="DI60" i="2"/>
  <c r="FF60" i="2" s="1"/>
  <c r="DE60" i="2"/>
  <c r="DD60" i="2"/>
  <c r="DC60" i="2"/>
  <c r="DB60" i="2"/>
  <c r="DA60" i="2"/>
  <c r="CZ60" i="2"/>
  <c r="CY60" i="2"/>
  <c r="CX60" i="2"/>
  <c r="CW60" i="2"/>
  <c r="CV60" i="2"/>
  <c r="CU60" i="2"/>
  <c r="CS60" i="2"/>
  <c r="CO60" i="2"/>
  <c r="CN60" i="2"/>
  <c r="CM60" i="2"/>
  <c r="CL60" i="2"/>
  <c r="CK60" i="2"/>
  <c r="CJ60" i="2"/>
  <c r="CI60" i="2"/>
  <c r="CH60" i="2"/>
  <c r="CG60" i="2"/>
  <c r="CF60" i="2"/>
  <c r="CE60" i="2"/>
  <c r="CC60" i="2"/>
  <c r="BY60" i="2"/>
  <c r="BX60" i="2"/>
  <c r="BW60" i="2"/>
  <c r="BV60" i="2"/>
  <c r="BU60" i="2"/>
  <c r="BT60" i="2"/>
  <c r="BS60" i="2"/>
  <c r="BR60" i="2"/>
  <c r="BQ60" i="2"/>
  <c r="BP60" i="2"/>
  <c r="BO60" i="2"/>
  <c r="BM60" i="2"/>
  <c r="BJ60" i="2"/>
  <c r="CT60" i="2" s="1"/>
  <c r="AK60" i="2"/>
  <c r="AJ60" i="2"/>
  <c r="AI60" i="2"/>
  <c r="FD56" i="2"/>
  <c r="FC56" i="2"/>
  <c r="FB56" i="2"/>
  <c r="EP56" i="2"/>
  <c r="EO56" i="2"/>
  <c r="EN56" i="2"/>
  <c r="EM56" i="2"/>
  <c r="EL56" i="2"/>
  <c r="DZ56" i="2"/>
  <c r="DY56" i="2"/>
  <c r="DJ56" i="2"/>
  <c r="DI56" i="2"/>
  <c r="FE56" i="2" s="1"/>
  <c r="DF56" i="2"/>
  <c r="CS56" i="2"/>
  <c r="CR56" i="2"/>
  <c r="CQ56" i="2"/>
  <c r="CP56" i="2"/>
  <c r="CE56" i="2"/>
  <c r="CD56" i="2"/>
  <c r="CC56" i="2"/>
  <c r="BO56" i="2"/>
  <c r="BK56" i="2"/>
  <c r="BJ56" i="2"/>
  <c r="AZ56" i="2"/>
  <c r="AY56" i="2"/>
  <c r="AX56" i="2"/>
  <c r="AW56" i="2"/>
  <c r="AV56" i="2"/>
  <c r="AU56" i="2"/>
  <c r="AT56" i="2"/>
  <c r="AK56" i="2"/>
  <c r="BI56" i="2" s="1"/>
  <c r="AJ56" i="2"/>
  <c r="AI56" i="2"/>
  <c r="AH56" i="2"/>
  <c r="AG56" i="2"/>
  <c r="AF56" i="2"/>
  <c r="AE56" i="2"/>
  <c r="AD56" i="2"/>
  <c r="U56" i="2"/>
  <c r="T56" i="2"/>
  <c r="S56" i="2"/>
  <c r="R56" i="2"/>
  <c r="Q56" i="2"/>
  <c r="P56" i="2"/>
  <c r="O56" i="2"/>
  <c r="N56" i="2"/>
  <c r="FD55" i="2"/>
  <c r="FC55" i="2"/>
  <c r="FB55" i="2"/>
  <c r="FA55" i="2"/>
  <c r="EZ55" i="2"/>
  <c r="EY55" i="2"/>
  <c r="EX55" i="2"/>
  <c r="EW55" i="2"/>
  <c r="EV55" i="2"/>
  <c r="EU55" i="2"/>
  <c r="ET55" i="2"/>
  <c r="ER55" i="2"/>
  <c r="EN55" i="2"/>
  <c r="EM55" i="2"/>
  <c r="EL55" i="2"/>
  <c r="EK55" i="2"/>
  <c r="EJ55" i="2"/>
  <c r="EI55" i="2"/>
  <c r="EH55" i="2"/>
  <c r="EG55" i="2"/>
  <c r="EF55" i="2"/>
  <c r="EE55" i="2"/>
  <c r="ED55" i="2"/>
  <c r="EB55" i="2"/>
  <c r="DZ55" i="2"/>
  <c r="DX55" i="2"/>
  <c r="DW55" i="2"/>
  <c r="DV55" i="2"/>
  <c r="DU55" i="2"/>
  <c r="DT55" i="2"/>
  <c r="DS55" i="2"/>
  <c r="DR55" i="2"/>
  <c r="DQ55" i="2"/>
  <c r="DP55" i="2"/>
  <c r="DO55" i="2"/>
  <c r="DN55" i="2"/>
  <c r="DM55" i="2"/>
  <c r="DL55" i="2"/>
  <c r="DK55" i="2"/>
  <c r="DJ55" i="2"/>
  <c r="DI55" i="2"/>
  <c r="ES55" i="2" s="1"/>
  <c r="DD55" i="2"/>
  <c r="DC55" i="2"/>
  <c r="DB55" i="2"/>
  <c r="DA55" i="2"/>
  <c r="CZ55" i="2"/>
  <c r="CY55" i="2"/>
  <c r="CX55" i="2"/>
  <c r="CN55" i="2"/>
  <c r="CM55" i="2"/>
  <c r="CL55" i="2"/>
  <c r="CK55" i="2"/>
  <c r="CJ55" i="2"/>
  <c r="CI55" i="2"/>
  <c r="CH55" i="2"/>
  <c r="BX55" i="2"/>
  <c r="BW55" i="2"/>
  <c r="BV55" i="2"/>
  <c r="BU55" i="2"/>
  <c r="BT55" i="2"/>
  <c r="BS55" i="2"/>
  <c r="BR55" i="2"/>
  <c r="BJ55" i="2"/>
  <c r="CW55" i="2" s="1"/>
  <c r="BI55" i="2"/>
  <c r="BH55" i="2"/>
  <c r="BG55" i="2"/>
  <c r="BF55" i="2"/>
  <c r="BE55" i="2"/>
  <c r="BD55" i="2"/>
  <c r="BC55" i="2"/>
  <c r="BB55" i="2"/>
  <c r="AZ55" i="2"/>
  <c r="AY55" i="2"/>
  <c r="AX55" i="2"/>
  <c r="AV55" i="2"/>
  <c r="AU55" i="2"/>
  <c r="AT55" i="2"/>
  <c r="AS55" i="2"/>
  <c r="AR55" i="2"/>
  <c r="AQ55" i="2"/>
  <c r="AP55" i="2"/>
  <c r="AO55" i="2"/>
  <c r="AN55" i="2"/>
  <c r="AM55" i="2"/>
  <c r="AL55" i="2"/>
  <c r="AK55" i="2"/>
  <c r="BA55" i="2" s="1"/>
  <c r="AJ55" i="2"/>
  <c r="AI55" i="2"/>
  <c r="AH55" i="2"/>
  <c r="AF55" i="2"/>
  <c r="AE55" i="2"/>
  <c r="AD55" i="2"/>
  <c r="AC55" i="2"/>
  <c r="AB55" i="2"/>
  <c r="AA55" i="2"/>
  <c r="Z55" i="2"/>
  <c r="Y55" i="2"/>
  <c r="X55" i="2"/>
  <c r="W55" i="2"/>
  <c r="V55" i="2"/>
  <c r="U55" i="2"/>
  <c r="T55" i="2"/>
  <c r="S55" i="2"/>
  <c r="R55" i="2"/>
  <c r="P55" i="2"/>
  <c r="O55" i="2"/>
  <c r="N55" i="2"/>
  <c r="M55" i="2"/>
  <c r="FG54" i="2"/>
  <c r="FF54" i="2"/>
  <c r="FE54" i="2"/>
  <c r="ER54" i="2"/>
  <c r="EN54" i="2"/>
  <c r="EM54" i="2"/>
  <c r="EL54" i="2"/>
  <c r="EC54" i="2"/>
  <c r="EB54" i="2"/>
  <c r="EA54" i="2"/>
  <c r="DZ54" i="2"/>
  <c r="DY54" i="2"/>
  <c r="DX54" i="2"/>
  <c r="DL54" i="2"/>
  <c r="DI54" i="2"/>
  <c r="DH54" i="2"/>
  <c r="DG54" i="2"/>
  <c r="DF54" i="2"/>
  <c r="CX54" i="2"/>
  <c r="CW54" i="2"/>
  <c r="CV54" i="2"/>
  <c r="CU54" i="2"/>
  <c r="CT54" i="2"/>
  <c r="CS54" i="2"/>
  <c r="CH54" i="2"/>
  <c r="CE54" i="2"/>
  <c r="CD54" i="2"/>
  <c r="CC54" i="2"/>
  <c r="CB54" i="2"/>
  <c r="CA54" i="2"/>
  <c r="BZ54" i="2"/>
  <c r="BR54" i="2"/>
  <c r="BQ54" i="2"/>
  <c r="BP54" i="2"/>
  <c r="BO54" i="2"/>
  <c r="BK54" i="2"/>
  <c r="BJ54" i="2"/>
  <c r="CF54" i="2" s="1"/>
  <c r="AK54" i="2"/>
  <c r="W54" i="2"/>
  <c r="U54" i="2"/>
  <c r="T54" i="2"/>
  <c r="S54" i="2"/>
  <c r="R54" i="2"/>
  <c r="Q54" i="2"/>
  <c r="P54" i="2"/>
  <c r="FG53" i="2"/>
  <c r="FF53" i="2"/>
  <c r="FD53" i="2"/>
  <c r="FC53" i="2"/>
  <c r="FB53" i="2"/>
  <c r="FA53" i="2"/>
  <c r="EZ53" i="2"/>
  <c r="EY53" i="2"/>
  <c r="EX53" i="2"/>
  <c r="EW53" i="2"/>
  <c r="EV53" i="2"/>
  <c r="EU53" i="2"/>
  <c r="ET53" i="2"/>
  <c r="ES53" i="2"/>
  <c r="ER53" i="2"/>
  <c r="EQ53" i="2"/>
  <c r="EP53" i="2"/>
  <c r="EN53" i="2"/>
  <c r="EM53" i="2"/>
  <c r="EL53" i="2"/>
  <c r="EK53" i="2"/>
  <c r="EJ53" i="2"/>
  <c r="EI53" i="2"/>
  <c r="EH53" i="2"/>
  <c r="EG53" i="2"/>
  <c r="EF53" i="2"/>
  <c r="EE53" i="2"/>
  <c r="ED53" i="2"/>
  <c r="EC53" i="2"/>
  <c r="EB53" i="2"/>
  <c r="EA53" i="2"/>
  <c r="DZ53" i="2"/>
  <c r="DX53" i="2"/>
  <c r="DW53" i="2"/>
  <c r="DV53" i="2"/>
  <c r="DU53" i="2"/>
  <c r="DT53" i="2"/>
  <c r="DS53" i="2"/>
  <c r="DR53" i="2"/>
  <c r="DQ53" i="2"/>
  <c r="DP53" i="2"/>
  <c r="DO53" i="2"/>
  <c r="DN53" i="2"/>
  <c r="DM53" i="2"/>
  <c r="DL53" i="2"/>
  <c r="DK53" i="2"/>
  <c r="DJ53" i="2"/>
  <c r="DI53" i="2"/>
  <c r="FE53" i="2" s="1"/>
  <c r="DG53" i="2"/>
  <c r="DF53" i="2"/>
  <c r="DE53" i="2"/>
  <c r="DD53" i="2"/>
  <c r="DC53" i="2"/>
  <c r="DB53" i="2"/>
  <c r="DA53" i="2"/>
  <c r="CZ53" i="2"/>
  <c r="CY53" i="2"/>
  <c r="CX53" i="2"/>
  <c r="CQ53" i="2"/>
  <c r="CP53" i="2"/>
  <c r="CO53" i="2"/>
  <c r="CN53" i="2"/>
  <c r="CM53" i="2"/>
  <c r="CK53" i="2"/>
  <c r="CJ53" i="2"/>
  <c r="CI53" i="2"/>
  <c r="CH53" i="2"/>
  <c r="CA53" i="2"/>
  <c r="BZ53" i="2"/>
  <c r="BY53" i="2"/>
  <c r="BX53" i="2"/>
  <c r="BW53" i="2"/>
  <c r="BV53" i="2"/>
  <c r="BU53" i="2"/>
  <c r="BT53" i="2"/>
  <c r="BS53" i="2"/>
  <c r="BR53" i="2"/>
  <c r="BK53" i="2"/>
  <c r="BJ53" i="2"/>
  <c r="BI53" i="2"/>
  <c r="BH53" i="2"/>
  <c r="BG53" i="2"/>
  <c r="BF53" i="2"/>
  <c r="BE53" i="2"/>
  <c r="BD53" i="2"/>
  <c r="BC53" i="2"/>
  <c r="BB53" i="2"/>
  <c r="AZ53" i="2"/>
  <c r="AY53" i="2"/>
  <c r="AV53" i="2"/>
  <c r="AU53" i="2"/>
  <c r="AT53" i="2"/>
  <c r="AS53" i="2"/>
  <c r="AR53" i="2"/>
  <c r="AQ53" i="2"/>
  <c r="AP53" i="2"/>
  <c r="AO53" i="2"/>
  <c r="AN53" i="2"/>
  <c r="AM53" i="2"/>
  <c r="AL53" i="2"/>
  <c r="AK53" i="2"/>
  <c r="BA53" i="2" s="1"/>
  <c r="AJ53" i="2"/>
  <c r="AI53" i="2"/>
  <c r="AH53" i="2"/>
  <c r="AF53" i="2"/>
  <c r="AE53" i="2"/>
  <c r="AD53" i="2"/>
  <c r="AC53" i="2"/>
  <c r="AB53" i="2"/>
  <c r="AA53" i="2"/>
  <c r="Z53" i="2"/>
  <c r="Y53" i="2"/>
  <c r="X53" i="2"/>
  <c r="W53" i="2"/>
  <c r="V53" i="2"/>
  <c r="U53" i="2"/>
  <c r="T53" i="2"/>
  <c r="S53" i="2"/>
  <c r="R53" i="2"/>
  <c r="P53" i="2"/>
  <c r="O53" i="2"/>
  <c r="N53" i="2"/>
  <c r="M53" i="2"/>
  <c r="FG52" i="2"/>
  <c r="FF52" i="2"/>
  <c r="FB52" i="2"/>
  <c r="EU52" i="2"/>
  <c r="ET52" i="2"/>
  <c r="ES52" i="2"/>
  <c r="ER52" i="2"/>
  <c r="EQ52" i="2"/>
  <c r="EP52" i="2"/>
  <c r="EO52" i="2"/>
  <c r="EN52" i="2"/>
  <c r="EM52" i="2"/>
  <c r="EL52" i="2"/>
  <c r="ED52" i="2"/>
  <c r="EA52" i="2"/>
  <c r="DZ52" i="2"/>
  <c r="DY52" i="2"/>
  <c r="DX52" i="2"/>
  <c r="DW52" i="2"/>
  <c r="DV52" i="2"/>
  <c r="DT52" i="2"/>
  <c r="DP52" i="2"/>
  <c r="DO52" i="2"/>
  <c r="DN52" i="2"/>
  <c r="DJ52" i="2"/>
  <c r="DI52" i="2"/>
  <c r="EV52" i="2" s="1"/>
  <c r="BJ52" i="2"/>
  <c r="BH52" i="2"/>
  <c r="BD52" i="2"/>
  <c r="BC52" i="2"/>
  <c r="AK52" i="2"/>
  <c r="AJ52" i="2"/>
  <c r="AI52" i="2"/>
  <c r="AH52" i="2"/>
  <c r="AD52" i="2"/>
  <c r="V52" i="2"/>
  <c r="T52" i="2"/>
  <c r="S52" i="2"/>
  <c r="R52" i="2"/>
  <c r="Q52" i="2"/>
  <c r="FG51" i="2"/>
  <c r="FD51" i="2"/>
  <c r="FC51" i="2"/>
  <c r="FB51" i="2"/>
  <c r="FA51" i="2"/>
  <c r="EZ51" i="2"/>
  <c r="EY51" i="2"/>
  <c r="EX51" i="2"/>
  <c r="EW51" i="2"/>
  <c r="EV51" i="2"/>
  <c r="EU51" i="2"/>
  <c r="ET51" i="2"/>
  <c r="ER51" i="2"/>
  <c r="EQ51" i="2"/>
  <c r="EN51" i="2"/>
  <c r="EM51" i="2"/>
  <c r="EL51" i="2"/>
  <c r="EK51" i="2"/>
  <c r="EJ51" i="2"/>
  <c r="EI51" i="2"/>
  <c r="EH51" i="2"/>
  <c r="EG51" i="2"/>
  <c r="EF51" i="2"/>
  <c r="EE51" i="2"/>
  <c r="ED51" i="2"/>
  <c r="EB51" i="2"/>
  <c r="EA51" i="2"/>
  <c r="DX51" i="2"/>
  <c r="DW51" i="2"/>
  <c r="DV51" i="2"/>
  <c r="DU51" i="2"/>
  <c r="DT51" i="2"/>
  <c r="DS51" i="2"/>
  <c r="DR51" i="2"/>
  <c r="DQ51" i="2"/>
  <c r="DP51" i="2"/>
  <c r="DO51" i="2"/>
  <c r="DN51" i="2"/>
  <c r="DL51" i="2"/>
  <c r="DK51" i="2"/>
  <c r="DI51" i="2"/>
  <c r="ES51" i="2" s="1"/>
  <c r="DH51" i="2"/>
  <c r="DG51" i="2"/>
  <c r="DF51" i="2"/>
  <c r="DE51" i="2"/>
  <c r="CN51" i="2"/>
  <c r="CM51" i="2"/>
  <c r="CL51" i="2"/>
  <c r="CK51" i="2"/>
  <c r="CJ51" i="2"/>
  <c r="CE51" i="2"/>
  <c r="BY51" i="2"/>
  <c r="BX51" i="2"/>
  <c r="BW51" i="2"/>
  <c r="BJ51" i="2"/>
  <c r="BI51" i="2"/>
  <c r="BH51" i="2"/>
  <c r="BG51" i="2"/>
  <c r="BF51" i="2"/>
  <c r="BE51" i="2"/>
  <c r="BD51" i="2"/>
  <c r="BC51" i="2"/>
  <c r="BB51" i="2"/>
  <c r="AZ51" i="2"/>
  <c r="AY51" i="2"/>
  <c r="AV51" i="2"/>
  <c r="AU51" i="2"/>
  <c r="AT51" i="2"/>
  <c r="AS51" i="2"/>
  <c r="AR51" i="2"/>
  <c r="AQ51" i="2"/>
  <c r="AP51" i="2"/>
  <c r="AO51" i="2"/>
  <c r="AN51" i="2"/>
  <c r="AM51" i="2"/>
  <c r="AL51" i="2"/>
  <c r="AK51" i="2"/>
  <c r="BA51" i="2" s="1"/>
  <c r="AJ51" i="2"/>
  <c r="AI51" i="2"/>
  <c r="AF51" i="2"/>
  <c r="AE51" i="2"/>
  <c r="AD51" i="2"/>
  <c r="AC51" i="2"/>
  <c r="AB51" i="2"/>
  <c r="AA51" i="2"/>
  <c r="Z51" i="2"/>
  <c r="Y51" i="2"/>
  <c r="X51" i="2"/>
  <c r="W51" i="2"/>
  <c r="V51" i="2"/>
  <c r="U51" i="2"/>
  <c r="T51" i="2"/>
  <c r="S51" i="2"/>
  <c r="P51" i="2"/>
  <c r="O51" i="2"/>
  <c r="N51" i="2"/>
  <c r="M51" i="2"/>
  <c r="EO50" i="2"/>
  <c r="EN50" i="2"/>
  <c r="EI50" i="2"/>
  <c r="EF50" i="2"/>
  <c r="DI50" i="2"/>
  <c r="DH50" i="2"/>
  <c r="DF50" i="2"/>
  <c r="DC50" i="2"/>
  <c r="CZ50" i="2"/>
  <c r="CY50" i="2"/>
  <c r="CU50" i="2"/>
  <c r="CT50" i="2"/>
  <c r="CR50" i="2"/>
  <c r="CQ50" i="2"/>
  <c r="CP50" i="2"/>
  <c r="CO50" i="2"/>
  <c r="CN50" i="2"/>
  <c r="CM50" i="2"/>
  <c r="CL50" i="2"/>
  <c r="CK50" i="2"/>
  <c r="CI50" i="2"/>
  <c r="CD50" i="2"/>
  <c r="CB50" i="2"/>
  <c r="CA50" i="2"/>
  <c r="BZ50" i="2"/>
  <c r="BY50" i="2"/>
  <c r="BX50" i="2"/>
  <c r="BW50" i="2"/>
  <c r="BV50" i="2"/>
  <c r="BU50" i="2"/>
  <c r="BT50" i="2"/>
  <c r="BS50" i="2"/>
  <c r="BO50" i="2"/>
  <c r="BN50" i="2"/>
  <c r="BK50" i="2"/>
  <c r="BJ50" i="2"/>
  <c r="BI50" i="2"/>
  <c r="BH50" i="2"/>
  <c r="BG50" i="2"/>
  <c r="BF50" i="2"/>
  <c r="BE50" i="2"/>
  <c r="BD50" i="2"/>
  <c r="BC50" i="2"/>
  <c r="AY50" i="2"/>
  <c r="AX50" i="2"/>
  <c r="AW50" i="2"/>
  <c r="AV50" i="2"/>
  <c r="AU50" i="2"/>
  <c r="AT50" i="2"/>
  <c r="AS50" i="2"/>
  <c r="AR50" i="2"/>
  <c r="AQ50" i="2"/>
  <c r="AP50" i="2"/>
  <c r="AO50" i="2"/>
  <c r="AN50" i="2"/>
  <c r="AM50" i="2"/>
  <c r="AK50" i="2"/>
  <c r="BB50" i="2" s="1"/>
  <c r="AI50" i="2"/>
  <c r="AH50" i="2"/>
  <c r="AG50" i="2"/>
  <c r="AF50" i="2"/>
  <c r="AE50" i="2"/>
  <c r="AD50" i="2"/>
  <c r="AC50" i="2"/>
  <c r="AB50" i="2"/>
  <c r="AA50" i="2"/>
  <c r="Z50" i="2"/>
  <c r="Y50" i="2"/>
  <c r="X50" i="2"/>
  <c r="W50" i="2"/>
  <c r="U50" i="2"/>
  <c r="S50" i="2"/>
  <c r="R50" i="2"/>
  <c r="Q50" i="2"/>
  <c r="P50" i="2"/>
  <c r="O50" i="2"/>
  <c r="N50" i="2"/>
  <c r="M50" i="2"/>
  <c r="FG49" i="2"/>
  <c r="FF49" i="2"/>
  <c r="EV49" i="2"/>
  <c r="EU49" i="2"/>
  <c r="ET49" i="2"/>
  <c r="ES49" i="2"/>
  <c r="ER49" i="2"/>
  <c r="EQ49" i="2"/>
  <c r="EP49" i="2"/>
  <c r="EO49" i="2"/>
  <c r="EN49" i="2"/>
  <c r="EM49" i="2"/>
  <c r="EI49" i="2"/>
  <c r="EB49" i="2"/>
  <c r="EA49" i="2"/>
  <c r="DZ49" i="2"/>
  <c r="DY49" i="2"/>
  <c r="DX49" i="2"/>
  <c r="DW49" i="2"/>
  <c r="DS49" i="2"/>
  <c r="DR49" i="2"/>
  <c r="DP49" i="2"/>
  <c r="DO49" i="2"/>
  <c r="DN49" i="2"/>
  <c r="DI49" i="2"/>
  <c r="DH49" i="2"/>
  <c r="DG49" i="2"/>
  <c r="DE49" i="2"/>
  <c r="DD49" i="2"/>
  <c r="DC49" i="2"/>
  <c r="DB49" i="2"/>
  <c r="DA49" i="2"/>
  <c r="CZ49" i="2"/>
  <c r="CY49" i="2"/>
  <c r="CX49" i="2"/>
  <c r="CW49" i="2"/>
  <c r="CV49" i="2"/>
  <c r="CU49" i="2"/>
  <c r="CT49" i="2"/>
  <c r="CS49" i="2"/>
  <c r="CR49" i="2"/>
  <c r="CQ49" i="2"/>
  <c r="CO49" i="2"/>
  <c r="CN49" i="2"/>
  <c r="CM49" i="2"/>
  <c r="CL49" i="2"/>
  <c r="CK49" i="2"/>
  <c r="CJ49" i="2"/>
  <c r="CI49" i="2"/>
  <c r="CH49" i="2"/>
  <c r="CG49" i="2"/>
  <c r="CF49" i="2"/>
  <c r="CE49" i="2"/>
  <c r="CD49" i="2"/>
  <c r="CC49" i="2"/>
  <c r="CB49" i="2"/>
  <c r="CA49" i="2"/>
  <c r="BY49" i="2"/>
  <c r="BX49" i="2"/>
  <c r="BW49" i="2"/>
  <c r="BV49" i="2"/>
  <c r="BU49" i="2"/>
  <c r="BT49" i="2"/>
  <c r="BS49" i="2"/>
  <c r="BR49" i="2"/>
  <c r="BQ49" i="2"/>
  <c r="BP49" i="2"/>
  <c r="BO49" i="2"/>
  <c r="BN49" i="2"/>
  <c r="BM49" i="2"/>
  <c r="BL49" i="2"/>
  <c r="BK49" i="2"/>
  <c r="BJ49" i="2"/>
  <c r="DF49" i="2" s="1"/>
  <c r="BD49" i="2"/>
  <c r="BC49" i="2"/>
  <c r="BB49" i="2"/>
  <c r="BA49" i="2"/>
  <c r="AZ49" i="2"/>
  <c r="AY49" i="2"/>
  <c r="AX49" i="2"/>
  <c r="AW49" i="2"/>
  <c r="AV49" i="2"/>
  <c r="AK49" i="2"/>
  <c r="AJ49" i="2"/>
  <c r="AI49" i="2"/>
  <c r="AH49" i="2"/>
  <c r="AG49" i="2"/>
  <c r="AF49" i="2"/>
  <c r="AE49" i="2"/>
  <c r="AA49" i="2"/>
  <c r="Z49" i="2"/>
  <c r="X49" i="2"/>
  <c r="Q49" i="2"/>
  <c r="P49" i="2"/>
  <c r="O49" i="2"/>
  <c r="FG48" i="2"/>
  <c r="FF48" i="2"/>
  <c r="FD48" i="2"/>
  <c r="FC48" i="2"/>
  <c r="FB48" i="2"/>
  <c r="FA48" i="2"/>
  <c r="EZ48" i="2"/>
  <c r="EY48" i="2"/>
  <c r="EX48" i="2"/>
  <c r="EW48" i="2"/>
  <c r="EV48" i="2"/>
  <c r="EU48" i="2"/>
  <c r="EQ48" i="2"/>
  <c r="EP48" i="2"/>
  <c r="EN48" i="2"/>
  <c r="EM48" i="2"/>
  <c r="EL48" i="2"/>
  <c r="EK48" i="2"/>
  <c r="EJ48" i="2"/>
  <c r="EI48" i="2"/>
  <c r="EH48" i="2"/>
  <c r="EG48" i="2"/>
  <c r="EF48" i="2"/>
  <c r="EE48" i="2"/>
  <c r="EA48" i="2"/>
  <c r="DZ48" i="2"/>
  <c r="DX48" i="2"/>
  <c r="DW48" i="2"/>
  <c r="DV48" i="2"/>
  <c r="DU48" i="2"/>
  <c r="DT48" i="2"/>
  <c r="DS48" i="2"/>
  <c r="DR48" i="2"/>
  <c r="DQ48" i="2"/>
  <c r="DP48" i="2"/>
  <c r="DO48" i="2"/>
  <c r="DK48" i="2"/>
  <c r="DJ48" i="2"/>
  <c r="DI48" i="2"/>
  <c r="ET48" i="2" s="1"/>
  <c r="DA48" i="2"/>
  <c r="CZ48" i="2"/>
  <c r="CY48" i="2"/>
  <c r="CU48" i="2"/>
  <c r="CT48" i="2"/>
  <c r="CR48" i="2"/>
  <c r="CQ48" i="2"/>
  <c r="CP48" i="2"/>
  <c r="CO48" i="2"/>
  <c r="CD48" i="2"/>
  <c r="CB48" i="2"/>
  <c r="CA48" i="2"/>
  <c r="BZ48" i="2"/>
  <c r="BY48" i="2"/>
  <c r="BX48" i="2"/>
  <c r="BW48" i="2"/>
  <c r="BV48" i="2"/>
  <c r="BU48" i="2"/>
  <c r="BJ48" i="2"/>
  <c r="BI48" i="2"/>
  <c r="BH48" i="2"/>
  <c r="BG48" i="2"/>
  <c r="BF48" i="2"/>
  <c r="BE48" i="2"/>
  <c r="BD48" i="2"/>
  <c r="BC48" i="2"/>
  <c r="AY48" i="2"/>
  <c r="AX48" i="2"/>
  <c r="AW48" i="2"/>
  <c r="AV48" i="2"/>
  <c r="AU48" i="2"/>
  <c r="AT48" i="2"/>
  <c r="AS48" i="2"/>
  <c r="AR48" i="2"/>
  <c r="AQ48" i="2"/>
  <c r="AP48" i="2"/>
  <c r="AO48" i="2"/>
  <c r="AN48" i="2"/>
  <c r="AM48" i="2"/>
  <c r="AK48" i="2"/>
  <c r="BB48" i="2" s="1"/>
  <c r="AI48" i="2"/>
  <c r="AH48" i="2"/>
  <c r="AG48" i="2"/>
  <c r="AF48" i="2"/>
  <c r="AE48" i="2"/>
  <c r="AD48" i="2"/>
  <c r="AC48" i="2"/>
  <c r="AB48" i="2"/>
  <c r="AA48" i="2"/>
  <c r="Z48" i="2"/>
  <c r="Y48" i="2"/>
  <c r="X48" i="2"/>
  <c r="W48" i="2"/>
  <c r="U48" i="2"/>
  <c r="S48" i="2"/>
  <c r="R48" i="2"/>
  <c r="Q48" i="2"/>
  <c r="P48" i="2"/>
  <c r="O48" i="2"/>
  <c r="N48" i="2"/>
  <c r="M48" i="2"/>
  <c r="ES47" i="2"/>
  <c r="ER47" i="2"/>
  <c r="EQ47" i="2"/>
  <c r="EE47" i="2"/>
  <c r="ED47" i="2"/>
  <c r="EC47" i="2"/>
  <c r="EB47" i="2"/>
  <c r="EA47" i="2"/>
  <c r="DZ47" i="2"/>
  <c r="DY47" i="2"/>
  <c r="DM47" i="2"/>
  <c r="DL47" i="2"/>
  <c r="DI47" i="2"/>
  <c r="ET47" i="2" s="1"/>
  <c r="DH47" i="2"/>
  <c r="DG47" i="2"/>
  <c r="DE47" i="2"/>
  <c r="DD47" i="2"/>
  <c r="DC47" i="2"/>
  <c r="DB47" i="2"/>
  <c r="DA47" i="2"/>
  <c r="CZ47" i="2"/>
  <c r="CY47" i="2"/>
  <c r="CX47" i="2"/>
  <c r="CW47" i="2"/>
  <c r="CV47" i="2"/>
  <c r="CU47" i="2"/>
  <c r="CT47" i="2"/>
  <c r="CS47" i="2"/>
  <c r="CR47" i="2"/>
  <c r="CQ47" i="2"/>
  <c r="CO47" i="2"/>
  <c r="CN47" i="2"/>
  <c r="CM47" i="2"/>
  <c r="CL47" i="2"/>
  <c r="CK47" i="2"/>
  <c r="CJ47" i="2"/>
  <c r="CI47" i="2"/>
  <c r="CH47" i="2"/>
  <c r="CG47" i="2"/>
  <c r="CF47" i="2"/>
  <c r="CE47" i="2"/>
  <c r="CD47" i="2"/>
  <c r="CC47" i="2"/>
  <c r="CB47" i="2"/>
  <c r="CA47" i="2"/>
  <c r="BY47" i="2"/>
  <c r="BX47" i="2"/>
  <c r="BW47" i="2"/>
  <c r="BV47" i="2"/>
  <c r="BU47" i="2"/>
  <c r="BT47" i="2"/>
  <c r="BS47" i="2"/>
  <c r="BR47" i="2"/>
  <c r="BQ47" i="2"/>
  <c r="BP47" i="2"/>
  <c r="BO47" i="2"/>
  <c r="BN47" i="2"/>
  <c r="BM47" i="2"/>
  <c r="BL47" i="2"/>
  <c r="BK47" i="2"/>
  <c r="BJ47" i="2"/>
  <c r="DF47" i="2" s="1"/>
  <c r="BI47" i="2"/>
  <c r="BG47" i="2"/>
  <c r="BE47" i="2"/>
  <c r="BB47" i="2"/>
  <c r="BA47" i="2"/>
  <c r="AZ47" i="2"/>
  <c r="AY47" i="2"/>
  <c r="AX47" i="2"/>
  <c r="AW47" i="2"/>
  <c r="AV47" i="2"/>
  <c r="AU47" i="2"/>
  <c r="AS47" i="2"/>
  <c r="AQ47" i="2"/>
  <c r="AP47" i="2"/>
  <c r="AO47" i="2"/>
  <c r="AM47" i="2"/>
  <c r="AK47" i="2"/>
  <c r="AJ47" i="2"/>
  <c r="AI47" i="2"/>
  <c r="AH47" i="2"/>
  <c r="AG47" i="2"/>
  <c r="AF47" i="2"/>
  <c r="AE47" i="2"/>
  <c r="AC47" i="2"/>
  <c r="AA47" i="2"/>
  <c r="Z47" i="2"/>
  <c r="Y47" i="2"/>
  <c r="X47" i="2"/>
  <c r="W47" i="2"/>
  <c r="U47" i="2"/>
  <c r="S47" i="2"/>
  <c r="R47" i="2"/>
  <c r="Q47" i="2"/>
  <c r="P47" i="2"/>
  <c r="O47" i="2"/>
  <c r="M47" i="2"/>
  <c r="FG46" i="2"/>
  <c r="FF46" i="2"/>
  <c r="FE46" i="2"/>
  <c r="FD46" i="2"/>
  <c r="FC46" i="2"/>
  <c r="FB46" i="2"/>
  <c r="FA46" i="2"/>
  <c r="EV46" i="2"/>
  <c r="ES46" i="2"/>
  <c r="EQ46" i="2"/>
  <c r="EP46" i="2"/>
  <c r="EO46" i="2"/>
  <c r="EN46" i="2"/>
  <c r="EM46" i="2"/>
  <c r="EL46" i="2"/>
  <c r="EK46" i="2"/>
  <c r="EJ46" i="2"/>
  <c r="EI46" i="2"/>
  <c r="EC46" i="2"/>
  <c r="DZ46" i="2"/>
  <c r="DY46" i="2"/>
  <c r="DX46" i="2"/>
  <c r="DW46" i="2"/>
  <c r="DV46" i="2"/>
  <c r="DU46" i="2"/>
  <c r="DT46" i="2"/>
  <c r="DS46" i="2"/>
  <c r="DR46" i="2"/>
  <c r="DQ46" i="2"/>
  <c r="DJ46" i="2"/>
  <c r="DI46" i="2"/>
  <c r="DH46" i="2"/>
  <c r="DG46" i="2"/>
  <c r="DF46" i="2"/>
  <c r="DE46" i="2"/>
  <c r="DD46" i="2"/>
  <c r="DC46" i="2"/>
  <c r="DB46" i="2"/>
  <c r="DA46" i="2"/>
  <c r="CZ46" i="2"/>
  <c r="CY46" i="2"/>
  <c r="CU46" i="2"/>
  <c r="CS46" i="2"/>
  <c r="CR46" i="2"/>
  <c r="CQ46" i="2"/>
  <c r="CP46" i="2"/>
  <c r="CO46" i="2"/>
  <c r="CN46" i="2"/>
  <c r="CM46" i="2"/>
  <c r="CL46" i="2"/>
  <c r="CK46" i="2"/>
  <c r="CJ46" i="2"/>
  <c r="CI46" i="2"/>
  <c r="CG46" i="2"/>
  <c r="CE46" i="2"/>
  <c r="CC46" i="2"/>
  <c r="CA46" i="2"/>
  <c r="BZ46" i="2"/>
  <c r="BY46" i="2"/>
  <c r="BX46" i="2"/>
  <c r="BW46" i="2"/>
  <c r="BV46" i="2"/>
  <c r="BU46" i="2"/>
  <c r="BT46" i="2"/>
  <c r="BS46" i="2"/>
  <c r="BQ46" i="2"/>
  <c r="BO46" i="2"/>
  <c r="BN46" i="2"/>
  <c r="BM46" i="2"/>
  <c r="BK46" i="2"/>
  <c r="BJ46" i="2"/>
  <c r="BH46" i="2"/>
  <c r="BE46" i="2"/>
  <c r="AK46" i="2"/>
  <c r="AJ46" i="2"/>
  <c r="AI46" i="2"/>
  <c r="AH46" i="2"/>
  <c r="AG46" i="2"/>
  <c r="AF46" i="2"/>
  <c r="N46" i="2"/>
  <c r="M46" i="2"/>
  <c r="FG45" i="2"/>
  <c r="FF45" i="2"/>
  <c r="FE45" i="2"/>
  <c r="FD45" i="2"/>
  <c r="FC45" i="2"/>
  <c r="FA45" i="2"/>
  <c r="EZ45" i="2"/>
  <c r="EY45" i="2"/>
  <c r="EX45" i="2"/>
  <c r="EW45" i="2"/>
  <c r="EV45" i="2"/>
  <c r="EU45" i="2"/>
  <c r="ET45" i="2"/>
  <c r="ES45" i="2"/>
  <c r="ER45" i="2"/>
  <c r="EP45" i="2"/>
  <c r="EO45" i="2"/>
  <c r="EN45" i="2"/>
  <c r="EM45" i="2"/>
  <c r="EK45" i="2"/>
  <c r="EJ45" i="2"/>
  <c r="EI45" i="2"/>
  <c r="EH45" i="2"/>
  <c r="EG45" i="2"/>
  <c r="EF45" i="2"/>
  <c r="EE45" i="2"/>
  <c r="ED45" i="2"/>
  <c r="EC45" i="2"/>
  <c r="EB45" i="2"/>
  <c r="EA45" i="2"/>
  <c r="DY45" i="2"/>
  <c r="DX45" i="2"/>
  <c r="DW45" i="2"/>
  <c r="DU45" i="2"/>
  <c r="DT45" i="2"/>
  <c r="DS45" i="2"/>
  <c r="DR45" i="2"/>
  <c r="DQ45" i="2"/>
  <c r="DP45" i="2"/>
  <c r="DO45" i="2"/>
  <c r="DN45" i="2"/>
  <c r="DM45" i="2"/>
  <c r="DL45" i="2"/>
  <c r="DK45" i="2"/>
  <c r="DJ45" i="2"/>
  <c r="DI45" i="2"/>
  <c r="DH45" i="2"/>
  <c r="DG45" i="2"/>
  <c r="DE45" i="2"/>
  <c r="DD45" i="2"/>
  <c r="DC45" i="2"/>
  <c r="DB45" i="2"/>
  <c r="DA45" i="2"/>
  <c r="CZ45" i="2"/>
  <c r="CY45" i="2"/>
  <c r="CX45" i="2"/>
  <c r="CW45" i="2"/>
  <c r="CV45" i="2"/>
  <c r="CU45" i="2"/>
  <c r="CT45" i="2"/>
  <c r="CS45" i="2"/>
  <c r="CR45" i="2"/>
  <c r="CQ45" i="2"/>
  <c r="CO45" i="2"/>
  <c r="CN45" i="2"/>
  <c r="CM45" i="2"/>
  <c r="CL45" i="2"/>
  <c r="CK45" i="2"/>
  <c r="CJ45" i="2"/>
  <c r="CI45" i="2"/>
  <c r="CH45" i="2"/>
  <c r="CG45" i="2"/>
  <c r="CF45" i="2"/>
  <c r="CE45" i="2"/>
  <c r="CD45" i="2"/>
  <c r="CC45" i="2"/>
  <c r="CB45" i="2"/>
  <c r="CA45" i="2"/>
  <c r="BY45" i="2"/>
  <c r="BX45" i="2"/>
  <c r="BW45" i="2"/>
  <c r="BV45" i="2"/>
  <c r="BU45" i="2"/>
  <c r="BT45" i="2"/>
  <c r="BS45" i="2"/>
  <c r="BR45" i="2"/>
  <c r="BQ45" i="2"/>
  <c r="BP45" i="2"/>
  <c r="BO45" i="2"/>
  <c r="BN45" i="2"/>
  <c r="BM45" i="2"/>
  <c r="BL45" i="2"/>
  <c r="BK45" i="2"/>
  <c r="BJ45" i="2"/>
  <c r="DF45" i="2" s="1"/>
  <c r="BF45" i="2"/>
  <c r="BC45" i="2"/>
  <c r="BB45" i="2"/>
  <c r="BA45" i="2"/>
  <c r="AZ45" i="2"/>
  <c r="AY45" i="2"/>
  <c r="AK45" i="2"/>
  <c r="AJ45" i="2"/>
  <c r="AI45" i="2"/>
  <c r="AH45" i="2"/>
  <c r="AG45" i="2"/>
  <c r="AF45" i="2"/>
  <c r="AE45" i="2"/>
  <c r="AC45" i="2"/>
  <c r="X45" i="2"/>
  <c r="V45" i="2"/>
  <c r="O45" i="2"/>
  <c r="M45" i="2"/>
  <c r="FA44" i="2"/>
  <c r="EZ44" i="2"/>
  <c r="EY44" i="2"/>
  <c r="EX44" i="2"/>
  <c r="EW44" i="2"/>
  <c r="EV44" i="2"/>
  <c r="EE44" i="2"/>
  <c r="EC44" i="2"/>
  <c r="EB44" i="2"/>
  <c r="EA44" i="2"/>
  <c r="DZ44" i="2"/>
  <c r="DU44" i="2"/>
  <c r="DI44" i="2"/>
  <c r="DB44" i="2"/>
  <c r="DA44" i="2"/>
  <c r="CZ44" i="2"/>
  <c r="CY44" i="2"/>
  <c r="CW44" i="2"/>
  <c r="CE44" i="2"/>
  <c r="CD44" i="2"/>
  <c r="CC44" i="2"/>
  <c r="CB44" i="2"/>
  <c r="CA44" i="2"/>
  <c r="BJ44" i="2"/>
  <c r="BE44" i="2"/>
  <c r="BC44" i="2"/>
  <c r="BA44" i="2"/>
  <c r="AZ44" i="2"/>
  <c r="AY44" i="2"/>
  <c r="AK44" i="2"/>
  <c r="AJ44" i="2"/>
  <c r="AI44" i="2"/>
  <c r="AH44" i="2"/>
  <c r="AG44" i="2"/>
  <c r="AF44" i="2"/>
  <c r="AE44" i="2"/>
  <c r="AD44" i="2"/>
  <c r="AC44" i="2"/>
  <c r="P44" i="2"/>
  <c r="O44" i="2"/>
  <c r="N44" i="2"/>
  <c r="M44" i="2"/>
  <c r="FF43" i="2"/>
  <c r="FD43" i="2"/>
  <c r="FC43" i="2"/>
  <c r="FB43" i="2"/>
  <c r="FA43" i="2"/>
  <c r="EZ43" i="2"/>
  <c r="EY43" i="2"/>
  <c r="EX43" i="2"/>
  <c r="EW43" i="2"/>
  <c r="EV43" i="2"/>
  <c r="EU43" i="2"/>
  <c r="ET43" i="2"/>
  <c r="ES43" i="2"/>
  <c r="ER43" i="2"/>
  <c r="EP43" i="2"/>
  <c r="EN43" i="2"/>
  <c r="EM43" i="2"/>
  <c r="EL43" i="2"/>
  <c r="EK43" i="2"/>
  <c r="EJ43" i="2"/>
  <c r="EI43" i="2"/>
  <c r="EH43" i="2"/>
  <c r="EG43" i="2"/>
  <c r="EF43" i="2"/>
  <c r="EE43" i="2"/>
  <c r="ED43" i="2"/>
  <c r="EC43" i="2"/>
  <c r="EB43" i="2"/>
  <c r="DZ43" i="2"/>
  <c r="DX43" i="2"/>
  <c r="DW43" i="2"/>
  <c r="DV43" i="2"/>
  <c r="DU43" i="2"/>
  <c r="DT43" i="2"/>
  <c r="DS43" i="2"/>
  <c r="DR43" i="2"/>
  <c r="DQ43" i="2"/>
  <c r="DP43" i="2"/>
  <c r="DO43" i="2"/>
  <c r="DN43" i="2"/>
  <c r="DM43" i="2"/>
  <c r="DL43" i="2"/>
  <c r="DJ43" i="2"/>
  <c r="DI43" i="2"/>
  <c r="FG43" i="2" s="1"/>
  <c r="DG43" i="2"/>
  <c r="DE43" i="2"/>
  <c r="DD43" i="2"/>
  <c r="DC43" i="2"/>
  <c r="DB43" i="2"/>
  <c r="DA43" i="2"/>
  <c r="CZ43" i="2"/>
  <c r="CY43" i="2"/>
  <c r="CX43" i="2"/>
  <c r="CW43" i="2"/>
  <c r="CV43" i="2"/>
  <c r="CT43" i="2"/>
  <c r="CQ43" i="2"/>
  <c r="CO43" i="2"/>
  <c r="CN43" i="2"/>
  <c r="CM43" i="2"/>
  <c r="CL43" i="2"/>
  <c r="CK43" i="2"/>
  <c r="CJ43" i="2"/>
  <c r="CI43" i="2"/>
  <c r="CH43" i="2"/>
  <c r="CG43" i="2"/>
  <c r="CF43" i="2"/>
  <c r="CD43" i="2"/>
  <c r="CA43" i="2"/>
  <c r="BY43" i="2"/>
  <c r="BX43" i="2"/>
  <c r="BW43" i="2"/>
  <c r="BV43" i="2"/>
  <c r="BU43" i="2"/>
  <c r="BT43" i="2"/>
  <c r="BS43" i="2"/>
  <c r="BR43" i="2"/>
  <c r="BQ43" i="2"/>
  <c r="BP43" i="2"/>
  <c r="BN43" i="2"/>
  <c r="BK43" i="2"/>
  <c r="BJ43" i="2"/>
  <c r="CU43" i="2" s="1"/>
  <c r="BI43" i="2"/>
  <c r="BH43" i="2"/>
  <c r="BC43" i="2"/>
  <c r="BB43" i="2"/>
  <c r="BA43" i="2"/>
  <c r="AZ43" i="2"/>
  <c r="AX43" i="2"/>
  <c r="AU43" i="2"/>
  <c r="AS43" i="2"/>
  <c r="AR43" i="2"/>
  <c r="AQ43" i="2"/>
  <c r="AP43" i="2"/>
  <c r="AO43" i="2"/>
  <c r="AN43" i="2"/>
  <c r="AK43" i="2"/>
  <c r="BD43" i="2" s="1"/>
  <c r="AH43" i="2"/>
  <c r="AE43" i="2"/>
  <c r="AC43" i="2"/>
  <c r="AB43" i="2"/>
  <c r="AA43" i="2"/>
  <c r="Z43" i="2"/>
  <c r="Y43" i="2"/>
  <c r="X43" i="2"/>
  <c r="W43" i="2"/>
  <c r="V43" i="2"/>
  <c r="U43" i="2"/>
  <c r="T43" i="2"/>
  <c r="N43" i="2"/>
  <c r="DI42" i="2"/>
  <c r="DH42" i="2"/>
  <c r="CT42" i="2"/>
  <c r="CS42" i="2"/>
  <c r="CR42" i="2"/>
  <c r="CQ42" i="2"/>
  <c r="CP42" i="2"/>
  <c r="CO42" i="2"/>
  <c r="CA42" i="2"/>
  <c r="BZ42" i="2"/>
  <c r="BY42" i="2"/>
  <c r="BX42" i="2"/>
  <c r="BV42" i="2"/>
  <c r="BS42" i="2"/>
  <c r="BJ42" i="2"/>
  <c r="CU42" i="2" s="1"/>
  <c r="BF42" i="2"/>
  <c r="BC42" i="2"/>
  <c r="BB42" i="2"/>
  <c r="BA42" i="2"/>
  <c r="AZ42" i="2"/>
  <c r="AK42" i="2"/>
  <c r="AJ42" i="2"/>
  <c r="AI42" i="2"/>
  <c r="AH42" i="2"/>
  <c r="AG42" i="2"/>
  <c r="R42" i="2"/>
  <c r="Q42" i="2"/>
  <c r="P42" i="2"/>
  <c r="O42" i="2"/>
  <c r="N42" i="2"/>
  <c r="FF41" i="2"/>
  <c r="FD41" i="2"/>
  <c r="FC41" i="2"/>
  <c r="FB41" i="2"/>
  <c r="FA41" i="2"/>
  <c r="EZ41" i="2"/>
  <c r="EY41" i="2"/>
  <c r="EX41" i="2"/>
  <c r="EW41" i="2"/>
  <c r="EV41" i="2"/>
  <c r="EU41" i="2"/>
  <c r="ET41" i="2"/>
  <c r="ES41" i="2"/>
  <c r="ER41" i="2"/>
  <c r="EP41" i="2"/>
  <c r="EN41" i="2"/>
  <c r="EM41" i="2"/>
  <c r="EL41" i="2"/>
  <c r="EK41" i="2"/>
  <c r="EJ41" i="2"/>
  <c r="EI41" i="2"/>
  <c r="EH41" i="2"/>
  <c r="EG41" i="2"/>
  <c r="EF41" i="2"/>
  <c r="EE41" i="2"/>
  <c r="ED41" i="2"/>
  <c r="EC41" i="2"/>
  <c r="EB41" i="2"/>
  <c r="DZ41" i="2"/>
  <c r="DX41" i="2"/>
  <c r="DW41" i="2"/>
  <c r="DV41" i="2"/>
  <c r="DU41" i="2"/>
  <c r="DT41" i="2"/>
  <c r="DS41" i="2"/>
  <c r="DR41" i="2"/>
  <c r="DQ41" i="2"/>
  <c r="DP41" i="2"/>
  <c r="DO41" i="2"/>
  <c r="DN41" i="2"/>
  <c r="DM41" i="2"/>
  <c r="DL41" i="2"/>
  <c r="DJ41" i="2"/>
  <c r="DI41" i="2"/>
  <c r="FG41" i="2" s="1"/>
  <c r="DG41" i="2"/>
  <c r="DF41" i="2"/>
  <c r="DA41" i="2"/>
  <c r="CX41" i="2"/>
  <c r="CW41" i="2"/>
  <c r="CV41" i="2"/>
  <c r="CT41" i="2"/>
  <c r="CQ41" i="2"/>
  <c r="CP41" i="2"/>
  <c r="CO41" i="2"/>
  <c r="CN41" i="2"/>
  <c r="CM41" i="2"/>
  <c r="CH41" i="2"/>
  <c r="CD41" i="2"/>
  <c r="CA41" i="2"/>
  <c r="BZ41" i="2"/>
  <c r="BY41" i="2"/>
  <c r="BX41" i="2"/>
  <c r="BW41" i="2"/>
  <c r="BV41" i="2"/>
  <c r="BU41" i="2"/>
  <c r="BT41" i="2"/>
  <c r="BN41" i="2"/>
  <c r="BJ41" i="2"/>
  <c r="BE41" i="2"/>
  <c r="BD41" i="2"/>
  <c r="AK41" i="2"/>
  <c r="AJ41" i="2"/>
  <c r="AH41" i="2"/>
  <c r="AE41" i="2"/>
  <c r="T41" i="2"/>
  <c r="R41" i="2"/>
  <c r="O41" i="2"/>
  <c r="N41" i="2"/>
  <c r="M41" i="2"/>
  <c r="ET40" i="2"/>
  <c r="ES40" i="2"/>
  <c r="ER40" i="2"/>
  <c r="EQ40" i="2"/>
  <c r="EP40" i="2"/>
  <c r="EO40" i="2"/>
  <c r="EC40" i="2"/>
  <c r="EA40" i="2"/>
  <c r="DZ40" i="2"/>
  <c r="DY40" i="2"/>
  <c r="DX40" i="2"/>
  <c r="DW40" i="2"/>
  <c r="DV40" i="2"/>
  <c r="DJ40" i="2"/>
  <c r="DI40" i="2"/>
  <c r="DH40" i="2"/>
  <c r="DG40" i="2"/>
  <c r="DF40" i="2"/>
  <c r="DE40" i="2"/>
  <c r="DD40" i="2"/>
  <c r="DB40" i="2"/>
  <c r="CX40" i="2"/>
  <c r="CW40" i="2"/>
  <c r="CU40" i="2"/>
  <c r="CT40" i="2"/>
  <c r="CS40" i="2"/>
  <c r="CR40" i="2"/>
  <c r="CQ40" i="2"/>
  <c r="CP40" i="2"/>
  <c r="CO40" i="2"/>
  <c r="CN40" i="2"/>
  <c r="CL40" i="2"/>
  <c r="CI40" i="2"/>
  <c r="CH40" i="2"/>
  <c r="CG40" i="2"/>
  <c r="CE40" i="2"/>
  <c r="CD40" i="2"/>
  <c r="CB40" i="2"/>
  <c r="CA40" i="2"/>
  <c r="BZ40" i="2"/>
  <c r="BY40" i="2"/>
  <c r="BX40" i="2"/>
  <c r="BV40" i="2"/>
  <c r="BS40" i="2"/>
  <c r="BR40" i="2"/>
  <c r="BQ40" i="2"/>
  <c r="BP40" i="2"/>
  <c r="BO40" i="2"/>
  <c r="BN40" i="2"/>
  <c r="BL40" i="2"/>
  <c r="BK40" i="2"/>
  <c r="BJ40" i="2"/>
  <c r="BI40" i="2"/>
  <c r="BC40" i="2"/>
  <c r="BB40" i="2"/>
  <c r="BA40" i="2"/>
  <c r="AZ40" i="2"/>
  <c r="AY40" i="2"/>
  <c r="AX40" i="2"/>
  <c r="AW40" i="2"/>
  <c r="AV40" i="2"/>
  <c r="AU40" i="2"/>
  <c r="AM40" i="2"/>
  <c r="AK40" i="2"/>
  <c r="AJ40" i="2"/>
  <c r="AI40" i="2"/>
  <c r="AH40" i="2"/>
  <c r="AG40" i="2"/>
  <c r="AF40" i="2"/>
  <c r="AE40" i="2"/>
  <c r="AD40" i="2"/>
  <c r="AC40" i="2"/>
  <c r="AB40" i="2"/>
  <c r="T40" i="2"/>
  <c r="R40" i="2"/>
  <c r="Q40" i="2"/>
  <c r="P40" i="2"/>
  <c r="O40" i="2"/>
  <c r="N40" i="2"/>
  <c r="M40" i="2"/>
  <c r="FF39" i="2"/>
  <c r="FC39" i="2"/>
  <c r="FB39" i="2"/>
  <c r="FA39" i="2"/>
  <c r="EZ39" i="2"/>
  <c r="EY39" i="2"/>
  <c r="EX39" i="2"/>
  <c r="EW39" i="2"/>
  <c r="EV39" i="2"/>
  <c r="EU39" i="2"/>
  <c r="ET39" i="2"/>
  <c r="ES39" i="2"/>
  <c r="ER39" i="2"/>
  <c r="EP39" i="2"/>
  <c r="EM39" i="2"/>
  <c r="EL39" i="2"/>
  <c r="EK39" i="2"/>
  <c r="EJ39" i="2"/>
  <c r="EI39" i="2"/>
  <c r="EH39" i="2"/>
  <c r="EG39" i="2"/>
  <c r="EF39" i="2"/>
  <c r="EE39" i="2"/>
  <c r="ED39" i="2"/>
  <c r="EC39" i="2"/>
  <c r="EB39" i="2"/>
  <c r="DZ39" i="2"/>
  <c r="DW39" i="2"/>
  <c r="DV39" i="2"/>
  <c r="DU39" i="2"/>
  <c r="DT39" i="2"/>
  <c r="DS39" i="2"/>
  <c r="DR39" i="2"/>
  <c r="DQ39" i="2"/>
  <c r="DP39" i="2"/>
  <c r="DO39" i="2"/>
  <c r="DN39" i="2"/>
  <c r="DM39" i="2"/>
  <c r="DL39" i="2"/>
  <c r="DJ39" i="2"/>
  <c r="DI39" i="2"/>
  <c r="FG39" i="2" s="1"/>
  <c r="DG39" i="2"/>
  <c r="DF39" i="2"/>
  <c r="DE39" i="2"/>
  <c r="DD39" i="2"/>
  <c r="DC39" i="2"/>
  <c r="DB39" i="2"/>
  <c r="DA39" i="2"/>
  <c r="CZ39" i="2"/>
  <c r="CY39" i="2"/>
  <c r="CX39" i="2"/>
  <c r="CP39" i="2"/>
  <c r="CN39" i="2"/>
  <c r="CM39" i="2"/>
  <c r="CL39" i="2"/>
  <c r="CK39" i="2"/>
  <c r="CJ39" i="2"/>
  <c r="CI39" i="2"/>
  <c r="CH39" i="2"/>
  <c r="CG39" i="2"/>
  <c r="CF39" i="2"/>
  <c r="CD39" i="2"/>
  <c r="BX39" i="2"/>
  <c r="BV39" i="2"/>
  <c r="BU39" i="2"/>
  <c r="BT39" i="2"/>
  <c r="BS39" i="2"/>
  <c r="BR39" i="2"/>
  <c r="BQ39" i="2"/>
  <c r="BP39" i="2"/>
  <c r="BO39" i="2"/>
  <c r="BN39" i="2"/>
  <c r="BM39" i="2"/>
  <c r="BJ39" i="2"/>
  <c r="CQ39" i="2" s="1"/>
  <c r="BE39" i="2"/>
  <c r="BD39" i="2"/>
  <c r="BC39" i="2"/>
  <c r="BB39" i="2"/>
  <c r="BA39" i="2"/>
  <c r="AZ39" i="2"/>
  <c r="AK39" i="2"/>
  <c r="AI39" i="2" s="1"/>
  <c r="AJ39" i="2"/>
  <c r="AH39" i="2"/>
  <c r="AG39" i="2"/>
  <c r="Y39" i="2"/>
  <c r="X39" i="2"/>
  <c r="W39" i="2"/>
  <c r="V39" i="2"/>
  <c r="FE38" i="2"/>
  <c r="FD38" i="2"/>
  <c r="FC38" i="2"/>
  <c r="FB38" i="2"/>
  <c r="FA38" i="2"/>
  <c r="EZ38" i="2"/>
  <c r="EY38" i="2"/>
  <c r="EX38" i="2"/>
  <c r="EW38" i="2"/>
  <c r="EO38" i="2"/>
  <c r="EN38" i="2"/>
  <c r="EK38" i="2"/>
  <c r="EJ38" i="2"/>
  <c r="EI38" i="2"/>
  <c r="EH38" i="2"/>
  <c r="EG38" i="2"/>
  <c r="DY38" i="2"/>
  <c r="DX38" i="2"/>
  <c r="DW38" i="2"/>
  <c r="DV38" i="2"/>
  <c r="DU38" i="2"/>
  <c r="DT38" i="2"/>
  <c r="DS38" i="2"/>
  <c r="DR38" i="2"/>
  <c r="DQ38" i="2"/>
  <c r="DI38" i="2"/>
  <c r="DE38" i="2"/>
  <c r="DD38" i="2"/>
  <c r="DC38" i="2"/>
  <c r="DB38" i="2"/>
  <c r="DA38" i="2"/>
  <c r="CV38" i="2"/>
  <c r="CS38" i="2"/>
  <c r="CR38" i="2"/>
  <c r="CQ38" i="2"/>
  <c r="CP38" i="2"/>
  <c r="CO38" i="2"/>
  <c r="CC38" i="2"/>
  <c r="CB38" i="2"/>
  <c r="CA38" i="2"/>
  <c r="BZ38" i="2"/>
  <c r="BY38" i="2"/>
  <c r="BX38" i="2"/>
  <c r="BW38" i="2"/>
  <c r="BV38" i="2"/>
  <c r="BU38" i="2"/>
  <c r="BP38" i="2"/>
  <c r="BM38" i="2"/>
  <c r="BJ38" i="2"/>
  <c r="DG38" i="2" s="1"/>
  <c r="BI38" i="2"/>
  <c r="BH38" i="2"/>
  <c r="BG38" i="2"/>
  <c r="BF38" i="2"/>
  <c r="BE38" i="2"/>
  <c r="BC38" i="2"/>
  <c r="BB38" i="2"/>
  <c r="AZ38" i="2"/>
  <c r="AY38" i="2"/>
  <c r="AX38" i="2"/>
  <c r="AW38" i="2"/>
  <c r="AV38" i="2"/>
  <c r="AU38" i="2"/>
  <c r="AT38" i="2"/>
  <c r="AS38" i="2"/>
  <c r="AR38" i="2"/>
  <c r="AQ38" i="2"/>
  <c r="AP38" i="2"/>
  <c r="AO38" i="2"/>
  <c r="AN38" i="2"/>
  <c r="AM38" i="2"/>
  <c r="AL38" i="2"/>
  <c r="AK38" i="2"/>
  <c r="BD38" i="2" s="1"/>
  <c r="AJ38" i="2"/>
  <c r="AI38" i="2"/>
  <c r="AH38" i="2"/>
  <c r="AG38" i="2"/>
  <c r="AF38" i="2"/>
  <c r="AE38" i="2"/>
  <c r="AD38" i="2"/>
  <c r="AC38" i="2"/>
  <c r="AB38" i="2"/>
  <c r="AA38" i="2"/>
  <c r="Z38" i="2"/>
  <c r="Y38" i="2"/>
  <c r="X38" i="2"/>
  <c r="W38" i="2"/>
  <c r="V38" i="2"/>
  <c r="U38" i="2"/>
  <c r="T38" i="2"/>
  <c r="S38" i="2"/>
  <c r="R38" i="2"/>
  <c r="Q38" i="2"/>
  <c r="P38" i="2"/>
  <c r="O38" i="2"/>
  <c r="N38" i="2"/>
  <c r="M38" i="2"/>
  <c r="FF37" i="2"/>
  <c r="FE37" i="2"/>
  <c r="EZ37" i="2"/>
  <c r="EW37" i="2"/>
  <c r="EV37" i="2"/>
  <c r="EU37" i="2"/>
  <c r="ET37" i="2"/>
  <c r="ES37" i="2"/>
  <c r="ER37" i="2"/>
  <c r="EQ37" i="2"/>
  <c r="EP37" i="2"/>
  <c r="EO37" i="2"/>
  <c r="EF37" i="2"/>
  <c r="ED37" i="2"/>
  <c r="EC37" i="2"/>
  <c r="EB37" i="2"/>
  <c r="EA37" i="2"/>
  <c r="DZ37" i="2"/>
  <c r="DY37" i="2"/>
  <c r="DT37" i="2"/>
  <c r="DQ37" i="2"/>
  <c r="DP37" i="2"/>
  <c r="DO37" i="2"/>
  <c r="DN37" i="2"/>
  <c r="DM37" i="2"/>
  <c r="DJ37" i="2"/>
  <c r="DI37" i="2"/>
  <c r="DD37" i="2"/>
  <c r="DA37" i="2"/>
  <c r="CZ37" i="2"/>
  <c r="CY37" i="2"/>
  <c r="CX37" i="2"/>
  <c r="CW37" i="2"/>
  <c r="CV37" i="2"/>
  <c r="CU37" i="2"/>
  <c r="CT37" i="2"/>
  <c r="CS37" i="2"/>
  <c r="CN37" i="2"/>
  <c r="CK37" i="2"/>
  <c r="CJ37" i="2"/>
  <c r="CI37" i="2"/>
  <c r="CH37" i="2"/>
  <c r="CG37" i="2"/>
  <c r="CF37" i="2"/>
  <c r="CE37" i="2"/>
  <c r="CD37" i="2"/>
  <c r="CC37" i="2"/>
  <c r="BX37" i="2"/>
  <c r="BV37" i="2"/>
  <c r="BU37" i="2"/>
  <c r="BT37" i="2"/>
  <c r="BS37" i="2"/>
  <c r="BR37" i="2"/>
  <c r="BQ37" i="2"/>
  <c r="BP37" i="2"/>
  <c r="BO37" i="2"/>
  <c r="BN37" i="2"/>
  <c r="BM37" i="2"/>
  <c r="BJ37" i="2"/>
  <c r="DH37" i="2" s="1"/>
  <c r="BH37" i="2"/>
  <c r="BE37" i="2"/>
  <c r="BD37" i="2"/>
  <c r="BC37" i="2"/>
  <c r="BB37" i="2"/>
  <c r="BA37" i="2"/>
  <c r="AZ37" i="2"/>
  <c r="AY37" i="2"/>
  <c r="AX37" i="2"/>
  <c r="AW37" i="2"/>
  <c r="AR37" i="2"/>
  <c r="AO37" i="2"/>
  <c r="AL37" i="2"/>
  <c r="AK37" i="2"/>
  <c r="AJ37" i="2"/>
  <c r="AI37" i="2"/>
  <c r="AH37" i="2"/>
  <c r="AG37" i="2"/>
  <c r="AB37" i="2"/>
  <c r="Y37" i="2"/>
  <c r="X37" i="2"/>
  <c r="W37" i="2"/>
  <c r="V37" i="2"/>
  <c r="U37" i="2"/>
  <c r="T37" i="2"/>
  <c r="S37" i="2"/>
  <c r="A37" i="2"/>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FE36" i="2"/>
  <c r="FD36" i="2"/>
  <c r="FC36" i="2"/>
  <c r="FB36" i="2"/>
  <c r="FA36" i="2"/>
  <c r="EZ36" i="2"/>
  <c r="EY36" i="2"/>
  <c r="EX36" i="2"/>
  <c r="EW36" i="2"/>
  <c r="ER36" i="2"/>
  <c r="EO36" i="2"/>
  <c r="EN36" i="2"/>
  <c r="EM36" i="2"/>
  <c r="EJ36" i="2"/>
  <c r="EI36" i="2"/>
  <c r="EH36" i="2"/>
  <c r="EG36" i="2"/>
  <c r="EB36" i="2"/>
  <c r="DY36" i="2"/>
  <c r="DX36" i="2"/>
  <c r="DW36" i="2"/>
  <c r="DV36" i="2"/>
  <c r="DU36" i="2"/>
  <c r="DT36" i="2"/>
  <c r="DS36" i="2"/>
  <c r="DR36" i="2"/>
  <c r="DQ36" i="2"/>
  <c r="DI36" i="2"/>
  <c r="DE36" i="2"/>
  <c r="DD36" i="2"/>
  <c r="DC36" i="2"/>
  <c r="DB36" i="2"/>
  <c r="DA36" i="2"/>
  <c r="CV36" i="2"/>
  <c r="CS36" i="2"/>
  <c r="CR36" i="2"/>
  <c r="CQ36" i="2"/>
  <c r="CP36" i="2"/>
  <c r="CO36" i="2"/>
  <c r="CC36" i="2"/>
  <c r="CB36" i="2"/>
  <c r="CA36" i="2"/>
  <c r="BZ36" i="2"/>
  <c r="BY36" i="2"/>
  <c r="BX36" i="2"/>
  <c r="BW36" i="2"/>
  <c r="BV36" i="2"/>
  <c r="BU36" i="2"/>
  <c r="BP36" i="2"/>
  <c r="BM36" i="2"/>
  <c r="BJ36" i="2"/>
  <c r="DG36" i="2" s="1"/>
  <c r="BI36" i="2"/>
  <c r="BH36" i="2"/>
  <c r="BG36" i="2"/>
  <c r="BF36" i="2"/>
  <c r="BE36" i="2"/>
  <c r="BB36" i="2"/>
  <c r="AZ36" i="2"/>
  <c r="AY36" i="2"/>
  <c r="AX36" i="2"/>
  <c r="AW36" i="2"/>
  <c r="AV36" i="2"/>
  <c r="AU36" i="2"/>
  <c r="AT36" i="2"/>
  <c r="AS36" i="2"/>
  <c r="AR36" i="2"/>
  <c r="AQ36" i="2"/>
  <c r="AP36" i="2"/>
  <c r="AO36" i="2"/>
  <c r="AM36" i="2"/>
  <c r="AL36" i="2"/>
  <c r="AK36" i="2"/>
  <c r="BD36" i="2" s="1"/>
  <c r="AJ36" i="2"/>
  <c r="AI36" i="2"/>
  <c r="AH36" i="2"/>
  <c r="AG36" i="2"/>
  <c r="AF36" i="2"/>
  <c r="AE36" i="2"/>
  <c r="AD36" i="2"/>
  <c r="AC36" i="2"/>
  <c r="AB36" i="2"/>
  <c r="AA36" i="2"/>
  <c r="Z36" i="2"/>
  <c r="Y36" i="2"/>
  <c r="X36" i="2"/>
  <c r="W36" i="2"/>
  <c r="V36" i="2"/>
  <c r="U36" i="2"/>
  <c r="T36" i="2"/>
  <c r="S36" i="2"/>
  <c r="R36" i="2"/>
  <c r="Q36" i="2"/>
  <c r="P36" i="2"/>
  <c r="O36" i="2"/>
  <c r="N36" i="2"/>
  <c r="M36" i="2"/>
  <c r="EV35" i="2"/>
  <c r="EU35" i="2"/>
  <c r="ET35" i="2"/>
  <c r="ES35" i="2"/>
  <c r="ER35" i="2"/>
  <c r="EQ35" i="2"/>
  <c r="EP35" i="2"/>
  <c r="EO35" i="2"/>
  <c r="EN35" i="2"/>
  <c r="EB35" i="2"/>
  <c r="EA35" i="2"/>
  <c r="DZ35" i="2"/>
  <c r="DY35" i="2"/>
  <c r="DX35" i="2"/>
  <c r="DU35" i="2"/>
  <c r="DS35" i="2"/>
  <c r="DQ35" i="2"/>
  <c r="DP35" i="2"/>
  <c r="DI35" i="2"/>
  <c r="DH35" i="2"/>
  <c r="DE35" i="2"/>
  <c r="DC35" i="2"/>
  <c r="DB35" i="2"/>
  <c r="DA35" i="2"/>
  <c r="CZ35" i="2"/>
  <c r="CY35" i="2"/>
  <c r="CX35" i="2"/>
  <c r="CW35" i="2"/>
  <c r="CV35" i="2"/>
  <c r="CU35" i="2"/>
  <c r="CT35" i="2"/>
  <c r="CS35" i="2"/>
  <c r="CR35" i="2"/>
  <c r="CO35" i="2"/>
  <c r="CM35" i="2"/>
  <c r="CL35" i="2"/>
  <c r="CK35" i="2"/>
  <c r="CJ35" i="2"/>
  <c r="CI35" i="2"/>
  <c r="CH35" i="2"/>
  <c r="CG35" i="2"/>
  <c r="CF35" i="2"/>
  <c r="CE35" i="2"/>
  <c r="CD35" i="2"/>
  <c r="CC35" i="2"/>
  <c r="CB35" i="2"/>
  <c r="BY35" i="2"/>
  <c r="BW35" i="2"/>
  <c r="BV35" i="2"/>
  <c r="BU35" i="2"/>
  <c r="BT35" i="2"/>
  <c r="BS35" i="2"/>
  <c r="BR35" i="2"/>
  <c r="BQ35" i="2"/>
  <c r="BP35" i="2"/>
  <c r="BO35" i="2"/>
  <c r="BN35" i="2"/>
  <c r="BM35" i="2"/>
  <c r="BL35" i="2"/>
  <c r="BJ35" i="2"/>
  <c r="DG35" i="2" s="1"/>
  <c r="BB35" i="2"/>
  <c r="BA35" i="2"/>
  <c r="AZ35" i="2"/>
  <c r="AY35" i="2"/>
  <c r="AX35" i="2"/>
  <c r="AW35" i="2"/>
  <c r="AV35" i="2"/>
  <c r="AS35" i="2"/>
  <c r="AQ35" i="2"/>
  <c r="AO35" i="2"/>
  <c r="AN35" i="2"/>
  <c r="AK35" i="2"/>
  <c r="BD35" i="2" s="1"/>
  <c r="AH35" i="2"/>
  <c r="AG35" i="2"/>
  <c r="AF35" i="2"/>
  <c r="AC35" i="2"/>
  <c r="AA35" i="2"/>
  <c r="Y35" i="2"/>
  <c r="X35" i="2"/>
  <c r="W35" i="2"/>
  <c r="V35" i="2"/>
  <c r="U35" i="2"/>
  <c r="T35" i="2"/>
  <c r="Q35" i="2"/>
  <c r="M35" i="2"/>
  <c r="FF34" i="2"/>
  <c r="FD34" i="2"/>
  <c r="FC34" i="2"/>
  <c r="FB34" i="2"/>
  <c r="FA34" i="2"/>
  <c r="EZ34" i="2"/>
  <c r="EY34" i="2"/>
  <c r="EX34" i="2"/>
  <c r="EW34" i="2"/>
  <c r="EV34" i="2"/>
  <c r="EU34" i="2"/>
  <c r="ER34" i="2"/>
  <c r="EP34" i="2"/>
  <c r="EN34" i="2"/>
  <c r="EM34" i="2"/>
  <c r="EL34" i="2"/>
  <c r="EK34" i="2"/>
  <c r="EJ34" i="2"/>
  <c r="EI34" i="2"/>
  <c r="EH34" i="2"/>
  <c r="EG34" i="2"/>
  <c r="EF34" i="2"/>
  <c r="EE34" i="2"/>
  <c r="EB34" i="2"/>
  <c r="DZ34" i="2"/>
  <c r="DX34" i="2"/>
  <c r="DW34" i="2"/>
  <c r="DV34" i="2"/>
  <c r="DU34" i="2"/>
  <c r="DT34" i="2"/>
  <c r="DS34" i="2"/>
  <c r="DR34" i="2"/>
  <c r="DQ34" i="2"/>
  <c r="DP34" i="2"/>
  <c r="DO34" i="2"/>
  <c r="DL34" i="2"/>
  <c r="DJ34" i="2"/>
  <c r="DI34" i="2"/>
  <c r="ET34" i="2" s="1"/>
  <c r="DH34" i="2"/>
  <c r="DG34" i="2"/>
  <c r="DF34" i="2"/>
  <c r="DE34" i="2"/>
  <c r="DD34" i="2"/>
  <c r="DA34" i="2"/>
  <c r="CZ34" i="2"/>
  <c r="CY34" i="2"/>
  <c r="CV34" i="2"/>
  <c r="CT34" i="2"/>
  <c r="CR34" i="2"/>
  <c r="CQ34" i="2"/>
  <c r="CP34" i="2"/>
  <c r="CO34" i="2"/>
  <c r="CN34" i="2"/>
  <c r="CM34" i="2"/>
  <c r="CL34" i="2"/>
  <c r="CK34" i="2"/>
  <c r="CJ34" i="2"/>
  <c r="CD34" i="2"/>
  <c r="CB34" i="2"/>
  <c r="CA34" i="2"/>
  <c r="BZ34" i="2"/>
  <c r="BY34" i="2"/>
  <c r="BX34" i="2"/>
  <c r="BW34" i="2"/>
  <c r="BV34" i="2"/>
  <c r="BU34" i="2"/>
  <c r="BT34" i="2"/>
  <c r="BS34" i="2"/>
  <c r="BP34" i="2"/>
  <c r="BN34" i="2"/>
  <c r="BL34" i="2"/>
  <c r="BJ34" i="2"/>
  <c r="BI34" i="2"/>
  <c r="BH34" i="2"/>
  <c r="BG34" i="2"/>
  <c r="BF34" i="2"/>
  <c r="BE34" i="2"/>
  <c r="BD34" i="2"/>
  <c r="BC34" i="2"/>
  <c r="AZ34" i="2"/>
  <c r="AX34" i="2"/>
  <c r="AV34" i="2"/>
  <c r="AU34" i="2"/>
  <c r="AT34" i="2"/>
  <c r="AS34" i="2"/>
  <c r="AR34" i="2"/>
  <c r="AQ34" i="2"/>
  <c r="AP34" i="2"/>
  <c r="AO34" i="2"/>
  <c r="AN34" i="2"/>
  <c r="AM34" i="2"/>
  <c r="AK34" i="2"/>
  <c r="BB34" i="2" s="1"/>
  <c r="AJ34" i="2"/>
  <c r="AH34" i="2"/>
  <c r="AG34" i="2"/>
  <c r="AF34" i="2"/>
  <c r="AE34" i="2"/>
  <c r="AD34" i="2"/>
  <c r="AC34" i="2"/>
  <c r="AB34" i="2"/>
  <c r="AA34" i="2"/>
  <c r="Z34" i="2"/>
  <c r="Y34" i="2"/>
  <c r="X34" i="2"/>
  <c r="W34" i="2"/>
  <c r="V34" i="2"/>
  <c r="U34" i="2"/>
  <c r="T34" i="2"/>
  <c r="R34" i="2"/>
  <c r="Q34" i="2"/>
  <c r="P34" i="2"/>
  <c r="O34" i="2"/>
  <c r="N34" i="2"/>
  <c r="M34" i="2"/>
  <c r="FG33" i="2"/>
  <c r="FF33" i="2"/>
  <c r="FE33" i="2"/>
  <c r="EZ33" i="2"/>
  <c r="EV33" i="2"/>
  <c r="EU33" i="2"/>
  <c r="ET33" i="2"/>
  <c r="ES33" i="2"/>
  <c r="ER33" i="2"/>
  <c r="EQ33" i="2"/>
  <c r="EP33" i="2"/>
  <c r="EO33" i="2"/>
  <c r="EN33" i="2"/>
  <c r="EM33" i="2"/>
  <c r="EJ33" i="2"/>
  <c r="EH33" i="2"/>
  <c r="ED33" i="2"/>
  <c r="EB33" i="2"/>
  <c r="EA33" i="2"/>
  <c r="DZ33" i="2"/>
  <c r="DY33" i="2"/>
  <c r="DX33" i="2"/>
  <c r="DW33" i="2"/>
  <c r="DT33" i="2"/>
  <c r="DR33" i="2"/>
  <c r="DP33" i="2"/>
  <c r="DO33" i="2"/>
  <c r="DN33" i="2"/>
  <c r="DM33" i="2"/>
  <c r="DJ33" i="2"/>
  <c r="DI33" i="2"/>
  <c r="DD33" i="2"/>
  <c r="DC33" i="2"/>
  <c r="DB33" i="2"/>
  <c r="DA33" i="2"/>
  <c r="CZ33" i="2"/>
  <c r="CY33" i="2"/>
  <c r="CX33" i="2"/>
  <c r="CW33" i="2"/>
  <c r="CV33" i="2"/>
  <c r="CU33" i="2"/>
  <c r="CN33" i="2"/>
  <c r="CM33" i="2"/>
  <c r="CL33" i="2"/>
  <c r="CK33" i="2"/>
  <c r="CJ33" i="2"/>
  <c r="CI33" i="2"/>
  <c r="CH33" i="2"/>
  <c r="CG33" i="2"/>
  <c r="CF33" i="2"/>
  <c r="CE33" i="2"/>
  <c r="BX33" i="2"/>
  <c r="BW33" i="2"/>
  <c r="BV33" i="2"/>
  <c r="BU33" i="2"/>
  <c r="BT33" i="2"/>
  <c r="BS33" i="2"/>
  <c r="BR33" i="2"/>
  <c r="BQ33" i="2"/>
  <c r="BP33" i="2"/>
  <c r="BO33" i="2"/>
  <c r="BJ33" i="2"/>
  <c r="DG33" i="2" s="1"/>
  <c r="BG33" i="2"/>
  <c r="BF33" i="2"/>
  <c r="BD33" i="2"/>
  <c r="BC33" i="2"/>
  <c r="BB33" i="2"/>
  <c r="BA33" i="2"/>
  <c r="AZ33" i="2"/>
  <c r="AY33" i="2"/>
  <c r="AQ33" i="2"/>
  <c r="AP33" i="2"/>
  <c r="AL33" i="2"/>
  <c r="AK33" i="2"/>
  <c r="AJ33" i="2"/>
  <c r="AI33" i="2"/>
  <c r="AA33" i="2"/>
  <c r="Z33" i="2"/>
  <c r="X33" i="2"/>
  <c r="W33" i="2"/>
  <c r="V33" i="2"/>
  <c r="U33" i="2"/>
  <c r="T33" i="2"/>
  <c r="S33" i="2"/>
  <c r="FG32" i="2"/>
  <c r="FF32" i="2"/>
  <c r="FD32" i="2"/>
  <c r="FC32" i="2"/>
  <c r="FB32" i="2"/>
  <c r="FA32" i="2"/>
  <c r="EZ32" i="2"/>
  <c r="EY32" i="2"/>
  <c r="EQ32" i="2"/>
  <c r="EP32" i="2"/>
  <c r="EN32" i="2"/>
  <c r="EM32" i="2"/>
  <c r="EL32" i="2"/>
  <c r="EK32" i="2"/>
  <c r="EJ32" i="2"/>
  <c r="EI32" i="2"/>
  <c r="EA32" i="2"/>
  <c r="DZ32" i="2"/>
  <c r="DX32" i="2"/>
  <c r="DW32" i="2"/>
  <c r="DV32" i="2"/>
  <c r="DU32" i="2"/>
  <c r="DT32" i="2"/>
  <c r="DS32" i="2"/>
  <c r="DK32" i="2"/>
  <c r="DJ32" i="2"/>
  <c r="DI32" i="2"/>
  <c r="EX32" i="2" s="1"/>
  <c r="DH32" i="2"/>
  <c r="DG32" i="2"/>
  <c r="DF32" i="2"/>
  <c r="DE32" i="2"/>
  <c r="DD32" i="2"/>
  <c r="DC32" i="2"/>
  <c r="CU32" i="2"/>
  <c r="CN32" i="2"/>
  <c r="CM32" i="2"/>
  <c r="CE32" i="2"/>
  <c r="CD32" i="2"/>
  <c r="CB32" i="2"/>
  <c r="CA32" i="2"/>
  <c r="BZ32" i="2"/>
  <c r="BY32" i="2"/>
  <c r="BX32" i="2"/>
  <c r="BW32" i="2"/>
  <c r="BO32" i="2"/>
  <c r="BJ32" i="2"/>
  <c r="BI32" i="2"/>
  <c r="BH32" i="2"/>
  <c r="BG32" i="2"/>
  <c r="BD32" i="2"/>
  <c r="BB32" i="2"/>
  <c r="AZ32" i="2"/>
  <c r="AY32" i="2"/>
  <c r="AX32" i="2"/>
  <c r="AW32" i="2"/>
  <c r="AV32" i="2"/>
  <c r="AU32" i="2"/>
  <c r="AT32" i="2"/>
  <c r="AS32" i="2"/>
  <c r="AR32" i="2"/>
  <c r="AQ32" i="2"/>
  <c r="AN32" i="2"/>
  <c r="AL32" i="2"/>
  <c r="AK32" i="2"/>
  <c r="BF32" i="2" s="1"/>
  <c r="AJ32" i="2"/>
  <c r="AI32" i="2"/>
  <c r="AH32" i="2"/>
  <c r="AG32" i="2"/>
  <c r="AF32" i="2"/>
  <c r="AE32" i="2"/>
  <c r="AD32" i="2"/>
  <c r="AC32" i="2"/>
  <c r="AB32" i="2"/>
  <c r="AA32" i="2"/>
  <c r="X32" i="2"/>
  <c r="V32" i="2"/>
  <c r="U32" i="2"/>
  <c r="T32" i="2"/>
  <c r="S32" i="2"/>
  <c r="R32" i="2"/>
  <c r="Q32" i="2"/>
  <c r="P32" i="2"/>
  <c r="O32" i="2"/>
  <c r="N32" i="2"/>
  <c r="M32" i="2"/>
  <c r="FG31" i="2"/>
  <c r="FD31" i="2"/>
  <c r="FB31" i="2"/>
  <c r="FA31" i="2"/>
  <c r="EZ31" i="2"/>
  <c r="EY31" i="2"/>
  <c r="EX31" i="2"/>
  <c r="EW31" i="2"/>
  <c r="EV31" i="2"/>
  <c r="EU31" i="2"/>
  <c r="ET31" i="2"/>
  <c r="ES31" i="2"/>
  <c r="ER31" i="2"/>
  <c r="EQ31" i="2"/>
  <c r="EN31" i="2"/>
  <c r="EL31" i="2"/>
  <c r="EK31" i="2"/>
  <c r="EJ31" i="2"/>
  <c r="EI31" i="2"/>
  <c r="EH31" i="2"/>
  <c r="EG31" i="2"/>
  <c r="EF31" i="2"/>
  <c r="EE31" i="2"/>
  <c r="ED31" i="2"/>
  <c r="EC31" i="2"/>
  <c r="EB31" i="2"/>
  <c r="EA31" i="2"/>
  <c r="DX31" i="2"/>
  <c r="DV31" i="2"/>
  <c r="DU31" i="2"/>
  <c r="DT31" i="2"/>
  <c r="DS31" i="2"/>
  <c r="DR31" i="2"/>
  <c r="DQ31" i="2"/>
  <c r="DP31" i="2"/>
  <c r="DO31" i="2"/>
  <c r="DN31" i="2"/>
  <c r="DM31" i="2"/>
  <c r="DL31" i="2"/>
  <c r="DK31" i="2"/>
  <c r="DI31" i="2"/>
  <c r="FF31" i="2" s="1"/>
  <c r="DD31" i="2"/>
  <c r="DC31" i="2"/>
  <c r="DB31" i="2"/>
  <c r="DA31" i="2"/>
  <c r="CZ31" i="2"/>
  <c r="CY31" i="2"/>
  <c r="CX31" i="2"/>
  <c r="CW31" i="2"/>
  <c r="CV31" i="2"/>
  <c r="CU31" i="2"/>
  <c r="CN31" i="2"/>
  <c r="CM31" i="2"/>
  <c r="CL31" i="2"/>
  <c r="CK31" i="2"/>
  <c r="CJ31" i="2"/>
  <c r="CI31" i="2"/>
  <c r="CH31" i="2"/>
  <c r="CG31" i="2"/>
  <c r="CF31" i="2"/>
  <c r="CE31" i="2"/>
  <c r="BX31" i="2"/>
  <c r="BW31" i="2"/>
  <c r="BV31" i="2"/>
  <c r="BU31" i="2"/>
  <c r="BT31" i="2"/>
  <c r="BS31" i="2"/>
  <c r="BR31" i="2"/>
  <c r="BQ31" i="2"/>
  <c r="BP31" i="2"/>
  <c r="BO31" i="2"/>
  <c r="BJ31" i="2"/>
  <c r="CT31" i="2" s="1"/>
  <c r="BF31" i="2"/>
  <c r="BE31" i="2"/>
  <c r="BD31" i="2"/>
  <c r="BC31" i="2"/>
  <c r="BB31" i="2"/>
  <c r="BA31" i="2"/>
  <c r="AZ31" i="2"/>
  <c r="AY31" i="2"/>
  <c r="AR31" i="2"/>
  <c r="AQ31" i="2"/>
  <c r="AK31" i="2"/>
  <c r="AJ31" i="2"/>
  <c r="AI31" i="2"/>
  <c r="AB31" i="2"/>
  <c r="AA31" i="2"/>
  <c r="Z31" i="2"/>
  <c r="Y31" i="2"/>
  <c r="X31" i="2"/>
  <c r="W31" i="2"/>
  <c r="V31" i="2"/>
  <c r="U31" i="2"/>
  <c r="FF30" i="2"/>
  <c r="FE30" i="2"/>
  <c r="FD30" i="2"/>
  <c r="FC30" i="2"/>
  <c r="FB30" i="2"/>
  <c r="FA30" i="2"/>
  <c r="EZ30" i="2"/>
  <c r="EY30" i="2"/>
  <c r="ER30" i="2"/>
  <c r="EQ30" i="2"/>
  <c r="EP30" i="2"/>
  <c r="EO30" i="2"/>
  <c r="EL30" i="2"/>
  <c r="EJ30" i="2"/>
  <c r="EI30" i="2"/>
  <c r="EB30" i="2"/>
  <c r="EA30" i="2"/>
  <c r="DZ30" i="2"/>
  <c r="DY30" i="2"/>
  <c r="DX30" i="2"/>
  <c r="DW30" i="2"/>
  <c r="DV30" i="2"/>
  <c r="DU30" i="2"/>
  <c r="DT30" i="2"/>
  <c r="DS30" i="2"/>
  <c r="DJ30" i="2"/>
  <c r="DI30" i="2"/>
  <c r="DG30" i="2"/>
  <c r="DF30" i="2"/>
  <c r="DE30" i="2"/>
  <c r="DD30" i="2"/>
  <c r="DC30" i="2"/>
  <c r="CV30" i="2"/>
  <c r="CU30" i="2"/>
  <c r="CT30" i="2"/>
  <c r="CS30" i="2"/>
  <c r="CR30" i="2"/>
  <c r="CQ30" i="2"/>
  <c r="CN30" i="2"/>
  <c r="CE30" i="2"/>
  <c r="CD30" i="2"/>
  <c r="CC30" i="2"/>
  <c r="CB30" i="2"/>
  <c r="CA30" i="2"/>
  <c r="BZ30" i="2"/>
  <c r="BY30" i="2"/>
  <c r="BX30" i="2"/>
  <c r="BW30" i="2"/>
  <c r="BP30" i="2"/>
  <c r="BO30" i="2"/>
  <c r="BL30" i="2"/>
  <c r="BJ30" i="2"/>
  <c r="BI30" i="2"/>
  <c r="BH30" i="2"/>
  <c r="BG30" i="2"/>
  <c r="BD30" i="2"/>
  <c r="BB30" i="2"/>
  <c r="AZ30" i="2"/>
  <c r="AY30" i="2"/>
  <c r="AX30" i="2"/>
  <c r="AW30" i="2"/>
  <c r="AV30" i="2"/>
  <c r="AU30" i="2"/>
  <c r="AT30" i="2"/>
  <c r="AS30" i="2"/>
  <c r="AR30" i="2"/>
  <c r="AQ30" i="2"/>
  <c r="AN30" i="2"/>
  <c r="AL30" i="2"/>
  <c r="AK30" i="2"/>
  <c r="BF30" i="2" s="1"/>
  <c r="AJ30" i="2"/>
  <c r="AI30" i="2"/>
  <c r="AH30" i="2"/>
  <c r="AG30" i="2"/>
  <c r="AF30" i="2"/>
  <c r="AE30" i="2"/>
  <c r="AD30" i="2"/>
  <c r="AC30" i="2"/>
  <c r="AB30" i="2"/>
  <c r="AA30" i="2"/>
  <c r="X30" i="2"/>
  <c r="V30" i="2"/>
  <c r="U30" i="2"/>
  <c r="T30" i="2"/>
  <c r="S30" i="2"/>
  <c r="R30" i="2"/>
  <c r="Q30" i="2"/>
  <c r="P30" i="2"/>
  <c r="O30" i="2"/>
  <c r="N30" i="2"/>
  <c r="M30" i="2"/>
  <c r="FG29" i="2"/>
  <c r="FD29" i="2"/>
  <c r="FB29" i="2"/>
  <c r="FA29" i="2"/>
  <c r="EZ29" i="2"/>
  <c r="EY29" i="2"/>
  <c r="EX29" i="2"/>
  <c r="EW29" i="2"/>
  <c r="EV29" i="2"/>
  <c r="EU29" i="2"/>
  <c r="ET29" i="2"/>
  <c r="ES29" i="2"/>
  <c r="ER29" i="2"/>
  <c r="EQ29" i="2"/>
  <c r="EN29" i="2"/>
  <c r="EL29" i="2"/>
  <c r="EK29" i="2"/>
  <c r="EJ29" i="2"/>
  <c r="EI29" i="2"/>
  <c r="EH29" i="2"/>
  <c r="EG29" i="2"/>
  <c r="EF29" i="2"/>
  <c r="EE29" i="2"/>
  <c r="ED29" i="2"/>
  <c r="EC29" i="2"/>
  <c r="EB29" i="2"/>
  <c r="EA29" i="2"/>
  <c r="DX29" i="2"/>
  <c r="DV29" i="2"/>
  <c r="DU29" i="2"/>
  <c r="DT29" i="2"/>
  <c r="DS29" i="2"/>
  <c r="DR29" i="2"/>
  <c r="DQ29" i="2"/>
  <c r="DP29" i="2"/>
  <c r="DO29" i="2"/>
  <c r="DN29" i="2"/>
  <c r="DM29" i="2"/>
  <c r="DL29" i="2"/>
  <c r="DK29" i="2"/>
  <c r="DI29" i="2"/>
  <c r="FF29" i="2" s="1"/>
  <c r="DA29" i="2"/>
  <c r="CZ29" i="2"/>
  <c r="CX29" i="2"/>
  <c r="CH29" i="2"/>
  <c r="CG29" i="2"/>
  <c r="CE29" i="2"/>
  <c r="BP29" i="2"/>
  <c r="BO29" i="2"/>
  <c r="BL29" i="2"/>
  <c r="BJ29" i="2"/>
  <c r="BI29" i="2"/>
  <c r="BF29" i="2"/>
  <c r="BC29" i="2"/>
  <c r="BB29" i="2"/>
  <c r="BA29" i="2"/>
  <c r="AZ29" i="2"/>
  <c r="AY29" i="2"/>
  <c r="AV29" i="2"/>
  <c r="AT29" i="2"/>
  <c r="AS29" i="2"/>
  <c r="AR29" i="2"/>
  <c r="AQ29" i="2"/>
  <c r="AP29" i="2"/>
  <c r="AM29" i="2"/>
  <c r="AK29" i="2"/>
  <c r="AJ29" i="2"/>
  <c r="AI29" i="2"/>
  <c r="AF29" i="2"/>
  <c r="AD29" i="2"/>
  <c r="AC29" i="2"/>
  <c r="AB29" i="2"/>
  <c r="AA29" i="2"/>
  <c r="Z29" i="2"/>
  <c r="Y29" i="2"/>
  <c r="X29" i="2"/>
  <c r="W29" i="2"/>
  <c r="T29" i="2"/>
  <c r="P29" i="2"/>
  <c r="N29" i="2"/>
  <c r="M29" i="2"/>
  <c r="FG28" i="2"/>
  <c r="FF28" i="2"/>
  <c r="FE28" i="2"/>
  <c r="FD28" i="2"/>
  <c r="FC28" i="2"/>
  <c r="FB28" i="2"/>
  <c r="FA28" i="2"/>
  <c r="EZ28" i="2"/>
  <c r="ET28" i="2"/>
  <c r="ER28" i="2"/>
  <c r="EQ28" i="2"/>
  <c r="EP28" i="2"/>
  <c r="EO28" i="2"/>
  <c r="EN28" i="2"/>
  <c r="EM28" i="2"/>
  <c r="EL28" i="2"/>
  <c r="EK28" i="2"/>
  <c r="EJ28" i="2"/>
  <c r="EI28" i="2"/>
  <c r="EF28" i="2"/>
  <c r="ED28" i="2"/>
  <c r="EA28" i="2"/>
  <c r="DY28" i="2"/>
  <c r="DX28" i="2"/>
  <c r="DW28" i="2"/>
  <c r="DV28" i="2"/>
  <c r="DU28" i="2"/>
  <c r="DT28" i="2"/>
  <c r="DS28" i="2"/>
  <c r="DP28" i="2"/>
  <c r="DN28" i="2"/>
  <c r="DM28" i="2"/>
  <c r="DL28" i="2"/>
  <c r="DK28" i="2"/>
  <c r="DI28" i="2"/>
  <c r="ES28" i="2" s="1"/>
  <c r="CU28" i="2"/>
  <c r="CT28" i="2"/>
  <c r="CR28" i="2"/>
  <c r="CB28" i="2"/>
  <c r="CA28" i="2"/>
  <c r="BY28" i="2"/>
  <c r="BJ28" i="2"/>
  <c r="CS28" i="2" s="1"/>
  <c r="BI28" i="2"/>
  <c r="BH28" i="2"/>
  <c r="BD28" i="2"/>
  <c r="AQ28" i="2"/>
  <c r="AN28" i="2"/>
  <c r="AL28" i="2"/>
  <c r="AK28" i="2"/>
  <c r="AJ28" i="2"/>
  <c r="U28" i="2"/>
  <c r="T28" i="2"/>
  <c r="S28" i="2"/>
  <c r="R28" i="2"/>
  <c r="Q28" i="2"/>
  <c r="FG27" i="2"/>
  <c r="FD27" i="2"/>
  <c r="FB27" i="2"/>
  <c r="FA27" i="2"/>
  <c r="EZ27" i="2"/>
  <c r="EY27" i="2"/>
  <c r="EX27" i="2"/>
  <c r="EW27" i="2"/>
  <c r="EV27" i="2"/>
  <c r="EU27" i="2"/>
  <c r="ET27" i="2"/>
  <c r="ES27" i="2"/>
  <c r="ER27" i="2"/>
  <c r="EQ27" i="2"/>
  <c r="EN27" i="2"/>
  <c r="EL27" i="2"/>
  <c r="EK27" i="2"/>
  <c r="EJ27" i="2"/>
  <c r="EI27" i="2"/>
  <c r="EH27" i="2"/>
  <c r="EG27" i="2"/>
  <c r="EF27" i="2"/>
  <c r="EE27" i="2"/>
  <c r="ED27" i="2"/>
  <c r="EC27" i="2"/>
  <c r="EB27" i="2"/>
  <c r="EA27" i="2"/>
  <c r="DX27" i="2"/>
  <c r="DV27" i="2"/>
  <c r="DU27" i="2"/>
  <c r="DT27" i="2"/>
  <c r="DS27" i="2"/>
  <c r="DR27" i="2"/>
  <c r="DQ27" i="2"/>
  <c r="DP27" i="2"/>
  <c r="DO27" i="2"/>
  <c r="DN27" i="2"/>
  <c r="DM27" i="2"/>
  <c r="DL27" i="2"/>
  <c r="DK27" i="2"/>
  <c r="DI27" i="2"/>
  <c r="FF27" i="2" s="1"/>
  <c r="DH27" i="2"/>
  <c r="DF27" i="2"/>
  <c r="CX27" i="2"/>
  <c r="CR27" i="2"/>
  <c r="CP27" i="2"/>
  <c r="CO27" i="2"/>
  <c r="CN27" i="2"/>
  <c r="CM27" i="2"/>
  <c r="CE27" i="2"/>
  <c r="BX27" i="2"/>
  <c r="BW27" i="2"/>
  <c r="BV27" i="2"/>
  <c r="BU27" i="2"/>
  <c r="BT27" i="2"/>
  <c r="BJ27" i="2"/>
  <c r="CW27" i="2" s="1"/>
  <c r="BC27" i="2"/>
  <c r="BA27" i="2"/>
  <c r="AK27" i="2"/>
  <c r="BB27" i="2" s="1"/>
  <c r="AJ27" i="2"/>
  <c r="AF27" i="2"/>
  <c r="P27" i="2"/>
  <c r="N27" i="2"/>
  <c r="FE26" i="2"/>
  <c r="FC26" i="2"/>
  <c r="FB26" i="2"/>
  <c r="FA26" i="2"/>
  <c r="EZ26" i="2"/>
  <c r="EY26" i="2"/>
  <c r="EW26" i="2"/>
  <c r="EV26" i="2"/>
  <c r="ET26" i="2"/>
  <c r="ES26" i="2"/>
  <c r="ER26" i="2"/>
  <c r="EQ26" i="2"/>
  <c r="EP26" i="2"/>
  <c r="EN26" i="2"/>
  <c r="EM26" i="2"/>
  <c r="EK26" i="2"/>
  <c r="EJ26" i="2"/>
  <c r="EI26" i="2"/>
  <c r="EH26" i="2"/>
  <c r="EG26" i="2"/>
  <c r="EF26" i="2"/>
  <c r="EE26" i="2"/>
  <c r="ED26" i="2"/>
  <c r="EC26" i="2"/>
  <c r="EB26" i="2"/>
  <c r="EA26" i="2"/>
  <c r="DZ26" i="2"/>
  <c r="DX26" i="2"/>
  <c r="DW26" i="2"/>
  <c r="DU26" i="2"/>
  <c r="DT26" i="2"/>
  <c r="DS26" i="2"/>
  <c r="DR26" i="2"/>
  <c r="DQ26" i="2"/>
  <c r="DP26" i="2"/>
  <c r="DO26" i="2"/>
  <c r="DN26" i="2"/>
  <c r="DM26" i="2"/>
  <c r="DL26" i="2"/>
  <c r="DK26" i="2"/>
  <c r="DJ26" i="2"/>
  <c r="DI26" i="2"/>
  <c r="FF26" i="2" s="1"/>
  <c r="DH26" i="2"/>
  <c r="DG26" i="2"/>
  <c r="DE26" i="2"/>
  <c r="DD26" i="2"/>
  <c r="DC26" i="2"/>
  <c r="DB26" i="2"/>
  <c r="DA26" i="2"/>
  <c r="CZ26" i="2"/>
  <c r="CY26" i="2"/>
  <c r="CX26" i="2"/>
  <c r="CW26" i="2"/>
  <c r="CV26" i="2"/>
  <c r="CU26" i="2"/>
  <c r="CT26" i="2"/>
  <c r="CR26" i="2"/>
  <c r="CQ26" i="2"/>
  <c r="CO26" i="2"/>
  <c r="CN26" i="2"/>
  <c r="CM26" i="2"/>
  <c r="CL26" i="2"/>
  <c r="CK26" i="2"/>
  <c r="CJ26" i="2"/>
  <c r="CI26" i="2"/>
  <c r="CH26" i="2"/>
  <c r="CG26" i="2"/>
  <c r="CF26" i="2"/>
  <c r="CE26" i="2"/>
  <c r="CD26" i="2"/>
  <c r="CB26" i="2"/>
  <c r="CA26" i="2"/>
  <c r="BY26" i="2"/>
  <c r="BX26" i="2"/>
  <c r="BW26" i="2"/>
  <c r="BV26" i="2"/>
  <c r="BU26" i="2"/>
  <c r="BT26" i="2"/>
  <c r="BS26" i="2"/>
  <c r="BR26" i="2"/>
  <c r="BQ26" i="2"/>
  <c r="BP26" i="2"/>
  <c r="BO26" i="2"/>
  <c r="BN26" i="2"/>
  <c r="BL26" i="2"/>
  <c r="BK26" i="2"/>
  <c r="BJ26" i="2"/>
  <c r="CS26" i="2" s="1"/>
  <c r="AZ26" i="2"/>
  <c r="AX26" i="2"/>
  <c r="AK26" i="2"/>
  <c r="AW26" i="2" s="1"/>
  <c r="AJ26" i="2"/>
  <c r="AH26" i="2"/>
  <c r="U26" i="2"/>
  <c r="T26" i="2"/>
  <c r="R26" i="2"/>
  <c r="FG25" i="2"/>
  <c r="FF25" i="2"/>
  <c r="FB25" i="2"/>
  <c r="FA25" i="2"/>
  <c r="EZ25" i="2"/>
  <c r="EY25" i="2"/>
  <c r="EX25" i="2"/>
  <c r="EQ25" i="2"/>
  <c r="EP25" i="2"/>
  <c r="EM25" i="2"/>
  <c r="EL25" i="2"/>
  <c r="EK25" i="2"/>
  <c r="EJ25" i="2"/>
  <c r="EI25" i="2"/>
  <c r="EH25" i="2"/>
  <c r="EA25" i="2"/>
  <c r="DZ25" i="2"/>
  <c r="DW25" i="2"/>
  <c r="DV25" i="2"/>
  <c r="DU25" i="2"/>
  <c r="DT25" i="2"/>
  <c r="DS25" i="2"/>
  <c r="DR25" i="2"/>
  <c r="DK25" i="2"/>
  <c r="DJ25" i="2"/>
  <c r="DI25" i="2"/>
  <c r="EW25" i="2" s="1"/>
  <c r="DE25" i="2"/>
  <c r="DD25" i="2"/>
  <c r="DB25" i="2"/>
  <c r="CO25" i="2"/>
  <c r="CN25" i="2"/>
  <c r="CL25" i="2"/>
  <c r="BY25" i="2"/>
  <c r="BX25" i="2"/>
  <c r="BV25" i="2"/>
  <c r="BJ25" i="2"/>
  <c r="DA25" i="2" s="1"/>
  <c r="BI25" i="2"/>
  <c r="BH25" i="2"/>
  <c r="BG25" i="2"/>
  <c r="BF25" i="2"/>
  <c r="BC25" i="2"/>
  <c r="AZ25" i="2"/>
  <c r="AY25" i="2"/>
  <c r="AX25" i="2"/>
  <c r="AW25" i="2"/>
  <c r="AV25" i="2"/>
  <c r="AU25" i="2"/>
  <c r="AT25" i="2"/>
  <c r="AS25" i="2"/>
  <c r="AR25" i="2"/>
  <c r="AQ25" i="2"/>
  <c r="AP25" i="2"/>
  <c r="AM25" i="2"/>
  <c r="AK25" i="2"/>
  <c r="BE25" i="2" s="1"/>
  <c r="AJ25" i="2"/>
  <c r="AI25" i="2"/>
  <c r="AH25" i="2"/>
  <c r="AG25" i="2"/>
  <c r="AF25" i="2"/>
  <c r="AE25" i="2"/>
  <c r="AD25" i="2"/>
  <c r="AC25" i="2"/>
  <c r="AB25" i="2"/>
  <c r="AA25" i="2"/>
  <c r="Z25" i="2"/>
  <c r="W25" i="2"/>
  <c r="U25" i="2"/>
  <c r="T25" i="2"/>
  <c r="S25" i="2"/>
  <c r="R25" i="2"/>
  <c r="Q25" i="2"/>
  <c r="P25" i="2"/>
  <c r="O25" i="2"/>
  <c r="N25" i="2"/>
  <c r="M25" i="2"/>
  <c r="FG24" i="2"/>
  <c r="FF24" i="2"/>
  <c r="FC24" i="2"/>
  <c r="FA24" i="2"/>
  <c r="EZ24" i="2"/>
  <c r="EY24" i="2"/>
  <c r="EX24" i="2"/>
  <c r="EW24" i="2"/>
  <c r="EV24" i="2"/>
  <c r="EU24" i="2"/>
  <c r="ET24" i="2"/>
  <c r="ES24" i="2"/>
  <c r="ER24" i="2"/>
  <c r="EQ24" i="2"/>
  <c r="EP24" i="2"/>
  <c r="EM24" i="2"/>
  <c r="EK24" i="2"/>
  <c r="EJ24" i="2"/>
  <c r="EI24" i="2"/>
  <c r="EH24" i="2"/>
  <c r="EG24" i="2"/>
  <c r="EF24" i="2"/>
  <c r="EE24" i="2"/>
  <c r="ED24" i="2"/>
  <c r="EC24" i="2"/>
  <c r="EB24" i="2"/>
  <c r="EA24" i="2"/>
  <c r="DZ24" i="2"/>
  <c r="DW24" i="2"/>
  <c r="DU24" i="2"/>
  <c r="DT24" i="2"/>
  <c r="DS24" i="2"/>
  <c r="DR24" i="2"/>
  <c r="DQ24" i="2"/>
  <c r="DP24" i="2"/>
  <c r="DO24" i="2"/>
  <c r="DN24" i="2"/>
  <c r="DM24" i="2"/>
  <c r="DL24" i="2"/>
  <c r="DK24" i="2"/>
  <c r="DJ24" i="2"/>
  <c r="DI24" i="2"/>
  <c r="FE24" i="2" s="1"/>
  <c r="DG24" i="2"/>
  <c r="DE24" i="2"/>
  <c r="DD24" i="2"/>
  <c r="DC24" i="2"/>
  <c r="DB24" i="2"/>
  <c r="DA24" i="2"/>
  <c r="CZ24" i="2"/>
  <c r="CY24" i="2"/>
  <c r="CX24" i="2"/>
  <c r="CW24" i="2"/>
  <c r="CV24" i="2"/>
  <c r="CU24" i="2"/>
  <c r="CT24" i="2"/>
  <c r="CQ24" i="2"/>
  <c r="CO24" i="2"/>
  <c r="CN24" i="2"/>
  <c r="CM24" i="2"/>
  <c r="CL24" i="2"/>
  <c r="CK24" i="2"/>
  <c r="CJ24" i="2"/>
  <c r="CI24" i="2"/>
  <c r="CH24" i="2"/>
  <c r="CG24" i="2"/>
  <c r="CF24" i="2"/>
  <c r="CE24" i="2"/>
  <c r="CD24" i="2"/>
  <c r="CA24" i="2"/>
  <c r="BY24" i="2"/>
  <c r="BX24" i="2"/>
  <c r="BW24" i="2"/>
  <c r="BV24" i="2"/>
  <c r="BU24" i="2"/>
  <c r="BT24" i="2"/>
  <c r="BS24" i="2"/>
  <c r="BR24" i="2"/>
  <c r="BQ24" i="2"/>
  <c r="BP24" i="2"/>
  <c r="BO24" i="2"/>
  <c r="BN24" i="2"/>
  <c r="BK24" i="2"/>
  <c r="BJ24" i="2"/>
  <c r="CS24" i="2" s="1"/>
  <c r="AZ24" i="2"/>
  <c r="AX24" i="2"/>
  <c r="AK24" i="2"/>
  <c r="AW24" i="2" s="1"/>
  <c r="AJ24" i="2"/>
  <c r="AH24" i="2"/>
  <c r="U24" i="2"/>
  <c r="T24" i="2"/>
  <c r="R24" i="2"/>
  <c r="FG23" i="2"/>
  <c r="FF23" i="2"/>
  <c r="FB23" i="2"/>
  <c r="FA23" i="2"/>
  <c r="EZ23" i="2"/>
  <c r="EY23" i="2"/>
  <c r="EX23" i="2"/>
  <c r="EQ23" i="2"/>
  <c r="EP23" i="2"/>
  <c r="EM23" i="2"/>
  <c r="EL23" i="2"/>
  <c r="EK23" i="2"/>
  <c r="EJ23" i="2"/>
  <c r="EI23" i="2"/>
  <c r="EH23" i="2"/>
  <c r="EA23" i="2"/>
  <c r="DZ23" i="2"/>
  <c r="DW23" i="2"/>
  <c r="DV23" i="2"/>
  <c r="DU23" i="2"/>
  <c r="DT23" i="2"/>
  <c r="DS23" i="2"/>
  <c r="DR23" i="2"/>
  <c r="DK23" i="2"/>
  <c r="DJ23" i="2"/>
  <c r="DI23" i="2"/>
  <c r="EW23" i="2" s="1"/>
  <c r="DE23" i="2"/>
  <c r="DD23" i="2"/>
  <c r="DB23" i="2"/>
  <c r="CO23" i="2"/>
  <c r="CN23" i="2"/>
  <c r="CL23" i="2"/>
  <c r="BY23" i="2"/>
  <c r="BX23" i="2"/>
  <c r="BV23" i="2"/>
  <c r="BJ23" i="2"/>
  <c r="DA23" i="2" s="1"/>
  <c r="BI23" i="2"/>
  <c r="BH23" i="2"/>
  <c r="BG23" i="2"/>
  <c r="BF23" i="2"/>
  <c r="BC23" i="2"/>
  <c r="AZ23" i="2"/>
  <c r="AY23" i="2"/>
  <c r="AX23" i="2"/>
  <c r="AW23" i="2"/>
  <c r="AV23" i="2"/>
  <c r="AU23" i="2"/>
  <c r="AT23" i="2"/>
  <c r="AS23" i="2"/>
  <c r="AR23" i="2"/>
  <c r="AQ23" i="2"/>
  <c r="AP23" i="2"/>
  <c r="AM23" i="2"/>
  <c r="AK23" i="2"/>
  <c r="BE23" i="2" s="1"/>
  <c r="AJ23" i="2"/>
  <c r="AI23" i="2"/>
  <c r="AH23" i="2"/>
  <c r="AG23" i="2"/>
  <c r="AF23" i="2"/>
  <c r="AE23" i="2"/>
  <c r="AD23" i="2"/>
  <c r="AC23" i="2"/>
  <c r="AB23" i="2"/>
  <c r="AA23" i="2"/>
  <c r="Z23" i="2"/>
  <c r="W23" i="2"/>
  <c r="U23" i="2"/>
  <c r="T23" i="2"/>
  <c r="S23" i="2"/>
  <c r="R23" i="2"/>
  <c r="Q23" i="2"/>
  <c r="P23" i="2"/>
  <c r="O23" i="2"/>
  <c r="N23" i="2"/>
  <c r="M23" i="2"/>
  <c r="FG22" i="2"/>
  <c r="FF22" i="2"/>
  <c r="FC22" i="2"/>
  <c r="FA22" i="2"/>
  <c r="EZ22" i="2"/>
  <c r="EY22" i="2"/>
  <c r="EX22" i="2"/>
  <c r="EW22" i="2"/>
  <c r="EV22" i="2"/>
  <c r="EU22" i="2"/>
  <c r="ET22" i="2"/>
  <c r="ES22" i="2"/>
  <c r="ER22" i="2"/>
  <c r="EQ22" i="2"/>
  <c r="EP22" i="2"/>
  <c r="EM22" i="2"/>
  <c r="EK22" i="2"/>
  <c r="EJ22" i="2"/>
  <c r="EI22" i="2"/>
  <c r="EH22" i="2"/>
  <c r="EG22" i="2"/>
  <c r="EF22" i="2"/>
  <c r="EE22" i="2"/>
  <c r="ED22" i="2"/>
  <c r="EC22" i="2"/>
  <c r="EB22" i="2"/>
  <c r="EA22" i="2"/>
  <c r="DZ22" i="2"/>
  <c r="DW22" i="2"/>
  <c r="DU22" i="2"/>
  <c r="DT22" i="2"/>
  <c r="DS22" i="2"/>
  <c r="DR22" i="2"/>
  <c r="DQ22" i="2"/>
  <c r="DP22" i="2"/>
  <c r="DO22" i="2"/>
  <c r="DN22" i="2"/>
  <c r="DM22" i="2"/>
  <c r="DL22" i="2"/>
  <c r="DK22" i="2"/>
  <c r="DJ22" i="2"/>
  <c r="DI22" i="2"/>
  <c r="FE22" i="2" s="1"/>
  <c r="DG22" i="2"/>
  <c r="DE22" i="2"/>
  <c r="DD22" i="2"/>
  <c r="DC22" i="2"/>
  <c r="DB22" i="2"/>
  <c r="DA22" i="2"/>
  <c r="CZ22" i="2"/>
  <c r="CY22" i="2"/>
  <c r="CX22" i="2"/>
  <c r="CW22" i="2"/>
  <c r="CV22" i="2"/>
  <c r="CU22" i="2"/>
  <c r="CT22" i="2"/>
  <c r="CQ22" i="2"/>
  <c r="CO22" i="2"/>
  <c r="CN22" i="2"/>
  <c r="CM22" i="2"/>
  <c r="CL22" i="2"/>
  <c r="CK22" i="2"/>
  <c r="CJ22" i="2"/>
  <c r="CI22" i="2"/>
  <c r="CH22" i="2"/>
  <c r="CG22" i="2"/>
  <c r="CF22" i="2"/>
  <c r="CE22" i="2"/>
  <c r="CD22" i="2"/>
  <c r="CA22" i="2"/>
  <c r="BY22" i="2"/>
  <c r="BX22" i="2"/>
  <c r="BW22" i="2"/>
  <c r="BV22" i="2"/>
  <c r="BU22" i="2"/>
  <c r="BT22" i="2"/>
  <c r="BS22" i="2"/>
  <c r="BR22" i="2"/>
  <c r="BQ22" i="2"/>
  <c r="BP22" i="2"/>
  <c r="BO22" i="2"/>
  <c r="BN22" i="2"/>
  <c r="BL22" i="2"/>
  <c r="BK22" i="2"/>
  <c r="BJ22" i="2"/>
  <c r="CS22" i="2" s="1"/>
  <c r="AZ22" i="2"/>
  <c r="AX22" i="2"/>
  <c r="AK22" i="2"/>
  <c r="AW22" i="2" s="1"/>
  <c r="AJ22" i="2"/>
  <c r="AH22" i="2"/>
  <c r="U22" i="2"/>
  <c r="T22" i="2"/>
  <c r="R22" i="2"/>
  <c r="FG21" i="2"/>
  <c r="FF21" i="2"/>
  <c r="FB21" i="2"/>
  <c r="FA21" i="2"/>
  <c r="EZ21" i="2"/>
  <c r="EY21" i="2"/>
  <c r="EX21" i="2"/>
  <c r="EQ21" i="2"/>
  <c r="EP21" i="2"/>
  <c r="EL21" i="2"/>
  <c r="EK21" i="2"/>
  <c r="EJ21" i="2"/>
  <c r="EI21" i="2"/>
  <c r="EH21" i="2"/>
  <c r="EA21" i="2"/>
  <c r="DZ21" i="2"/>
  <c r="DV21" i="2"/>
  <c r="DU21" i="2"/>
  <c r="DT21" i="2"/>
  <c r="DS21" i="2"/>
  <c r="DR21" i="2"/>
  <c r="DK21" i="2"/>
  <c r="DJ21" i="2"/>
  <c r="DI21" i="2"/>
  <c r="EW21" i="2" s="1"/>
  <c r="DE21" i="2"/>
  <c r="DD21" i="2"/>
  <c r="DB21" i="2"/>
  <c r="CO21" i="2"/>
  <c r="CN21" i="2"/>
  <c r="CL21" i="2"/>
  <c r="BY21" i="2"/>
  <c r="BX21" i="2"/>
  <c r="BV21" i="2"/>
  <c r="BJ21" i="2"/>
  <c r="DA21" i="2" s="1"/>
  <c r="BI21" i="2"/>
  <c r="BH21" i="2"/>
  <c r="BG21" i="2"/>
  <c r="BF21" i="2"/>
  <c r="BC21" i="2"/>
  <c r="AZ21" i="2"/>
  <c r="AY21" i="2"/>
  <c r="AX21" i="2"/>
  <c r="AW21" i="2"/>
  <c r="AV21" i="2"/>
  <c r="AU21" i="2"/>
  <c r="AT21" i="2"/>
  <c r="AS21" i="2"/>
  <c r="AR21" i="2"/>
  <c r="AQ21" i="2"/>
  <c r="AP21" i="2"/>
  <c r="AM21" i="2"/>
  <c r="AK21" i="2"/>
  <c r="BE21" i="2" s="1"/>
  <c r="AJ21" i="2"/>
  <c r="AI21" i="2"/>
  <c r="AH21" i="2"/>
  <c r="AG21" i="2"/>
  <c r="AF21" i="2"/>
  <c r="AE21" i="2"/>
  <c r="AD21" i="2"/>
  <c r="AC21" i="2"/>
  <c r="AB21" i="2"/>
  <c r="AA21" i="2"/>
  <c r="Z21" i="2"/>
  <c r="W21" i="2"/>
  <c r="U21" i="2"/>
  <c r="T21" i="2"/>
  <c r="S21" i="2"/>
  <c r="R21" i="2"/>
  <c r="Q21" i="2"/>
  <c r="P21" i="2"/>
  <c r="O21" i="2"/>
  <c r="N21" i="2"/>
  <c r="M21" i="2"/>
  <c r="A21" i="2"/>
  <c r="A22" i="2" s="1"/>
  <c r="A23" i="2" s="1"/>
  <c r="A24" i="2" s="1"/>
  <c r="A25" i="2" s="1"/>
  <c r="A26" i="2" s="1"/>
  <c r="A27" i="2" s="1"/>
  <c r="A28" i="2" s="1"/>
  <c r="A29" i="2" s="1"/>
  <c r="A30" i="2" s="1"/>
  <c r="A31" i="2" s="1"/>
  <c r="A32" i="2" s="1"/>
  <c r="A33" i="2" s="1"/>
  <c r="A34" i="2" s="1"/>
  <c r="FG20" i="2"/>
  <c r="FG62" i="2" s="1"/>
  <c r="FF20" i="2"/>
  <c r="FF62" i="2" s="1"/>
  <c r="FC20" i="2"/>
  <c r="FC62" i="2" s="1"/>
  <c r="FA20" i="2"/>
  <c r="FA62" i="2" s="1"/>
  <c r="EZ20" i="2"/>
  <c r="EZ62" i="2" s="1"/>
  <c r="EY20" i="2"/>
  <c r="EY62" i="2" s="1"/>
  <c r="EX20" i="2"/>
  <c r="EX62" i="2" s="1"/>
  <c r="EW20" i="2"/>
  <c r="EW62" i="2" s="1"/>
  <c r="EV20" i="2"/>
  <c r="EV62" i="2" s="1"/>
  <c r="EU20" i="2"/>
  <c r="EU62" i="2" s="1"/>
  <c r="ET20" i="2"/>
  <c r="ET62" i="2" s="1"/>
  <c r="ES20" i="2"/>
  <c r="ES62" i="2" s="1"/>
  <c r="ER20" i="2"/>
  <c r="ER62" i="2" s="1"/>
  <c r="EQ20" i="2"/>
  <c r="EQ62" i="2" s="1"/>
  <c r="EP20" i="2"/>
  <c r="EP62" i="2" s="1"/>
  <c r="EM20" i="2"/>
  <c r="EM62" i="2" s="1"/>
  <c r="EK20" i="2"/>
  <c r="EK62" i="2" s="1"/>
  <c r="EJ20" i="2"/>
  <c r="EJ62" i="2" s="1"/>
  <c r="EI20" i="2"/>
  <c r="EI62" i="2" s="1"/>
  <c r="EH20" i="2"/>
  <c r="EH62" i="2" s="1"/>
  <c r="EG20" i="2"/>
  <c r="EG62" i="2" s="1"/>
  <c r="EF20" i="2"/>
  <c r="EF62" i="2" s="1"/>
  <c r="EE20" i="2"/>
  <c r="EE62" i="2" s="1"/>
  <c r="ED20" i="2"/>
  <c r="ED62" i="2" s="1"/>
  <c r="EC20" i="2"/>
  <c r="EC62" i="2" s="1"/>
  <c r="EB20" i="2"/>
  <c r="EB62" i="2" s="1"/>
  <c r="EA20" i="2"/>
  <c r="EA62" i="2" s="1"/>
  <c r="DZ20" i="2"/>
  <c r="DZ62" i="2" s="1"/>
  <c r="DW20" i="2"/>
  <c r="DW62" i="2" s="1"/>
  <c r="DU20" i="2"/>
  <c r="DU62" i="2" s="1"/>
  <c r="DT20" i="2"/>
  <c r="DT62" i="2" s="1"/>
  <c r="DS20" i="2"/>
  <c r="DS62" i="2" s="1"/>
  <c r="DR20" i="2"/>
  <c r="DR62" i="2" s="1"/>
  <c r="DQ20" i="2"/>
  <c r="DQ62" i="2" s="1"/>
  <c r="DP20" i="2"/>
  <c r="DP62" i="2" s="1"/>
  <c r="DO20" i="2"/>
  <c r="DO62" i="2" s="1"/>
  <c r="DN20" i="2"/>
  <c r="DN62" i="2" s="1"/>
  <c r="DM20" i="2"/>
  <c r="DM62" i="2" s="1"/>
  <c r="DL20" i="2"/>
  <c r="DL62" i="2" s="1"/>
  <c r="DK20" i="2"/>
  <c r="DK62" i="2" s="1"/>
  <c r="DJ20" i="2"/>
  <c r="DJ62" i="2" s="1"/>
  <c r="DI20" i="2"/>
  <c r="FE20" i="2" s="1"/>
  <c r="FE62" i="2" s="1"/>
  <c r="DG20" i="2"/>
  <c r="DG62" i="2" s="1"/>
  <c r="DE20" i="2"/>
  <c r="DE62" i="2" s="1"/>
  <c r="DD20" i="2"/>
  <c r="DD62" i="2" s="1"/>
  <c r="DC20" i="2"/>
  <c r="DC62" i="2" s="1"/>
  <c r="DB20" i="2"/>
  <c r="DB62" i="2" s="1"/>
  <c r="DA20" i="2"/>
  <c r="DA62" i="2" s="1"/>
  <c r="CZ20" i="2"/>
  <c r="CZ62" i="2" s="1"/>
  <c r="CY20" i="2"/>
  <c r="CY62" i="2" s="1"/>
  <c r="CX20" i="2"/>
  <c r="CX62" i="2" s="1"/>
  <c r="CW20" i="2"/>
  <c r="CW62" i="2" s="1"/>
  <c r="CV20" i="2"/>
  <c r="CV62" i="2" s="1"/>
  <c r="CU20" i="2"/>
  <c r="CU62" i="2" s="1"/>
  <c r="CT20" i="2"/>
  <c r="CT62" i="2" s="1"/>
  <c r="CQ20" i="2"/>
  <c r="CQ62" i="2" s="1"/>
  <c r="CO20" i="2"/>
  <c r="CO62" i="2" s="1"/>
  <c r="CN20" i="2"/>
  <c r="CN62" i="2" s="1"/>
  <c r="CM20" i="2"/>
  <c r="CM62" i="2" s="1"/>
  <c r="CL20" i="2"/>
  <c r="CL62" i="2" s="1"/>
  <c r="CK20" i="2"/>
  <c r="CK62" i="2" s="1"/>
  <c r="CJ20" i="2"/>
  <c r="CJ62" i="2" s="1"/>
  <c r="CI20" i="2"/>
  <c r="CI62" i="2" s="1"/>
  <c r="CH20" i="2"/>
  <c r="CH62" i="2" s="1"/>
  <c r="CG20" i="2"/>
  <c r="CG62" i="2" s="1"/>
  <c r="CF20" i="2"/>
  <c r="CF62" i="2" s="1"/>
  <c r="CE20" i="2"/>
  <c r="CE62" i="2" s="1"/>
  <c r="CD20" i="2"/>
  <c r="CD62" i="2" s="1"/>
  <c r="CA20" i="2"/>
  <c r="CA62" i="2" s="1"/>
  <c r="BY20" i="2"/>
  <c r="BY62" i="2" s="1"/>
  <c r="BX20" i="2"/>
  <c r="BX62" i="2" s="1"/>
  <c r="BW20" i="2"/>
  <c r="BW62" i="2" s="1"/>
  <c r="BV20" i="2"/>
  <c r="BV62" i="2" s="1"/>
  <c r="BU20" i="2"/>
  <c r="BU62" i="2" s="1"/>
  <c r="BT20" i="2"/>
  <c r="BT62" i="2" s="1"/>
  <c r="BS20" i="2"/>
  <c r="BS62" i="2" s="1"/>
  <c r="BR20" i="2"/>
  <c r="BR62" i="2" s="1"/>
  <c r="BQ20" i="2"/>
  <c r="BQ62" i="2" s="1"/>
  <c r="BP20" i="2"/>
  <c r="BP62" i="2" s="1"/>
  <c r="BO20" i="2"/>
  <c r="BO62" i="2" s="1"/>
  <c r="BN20" i="2"/>
  <c r="BN62" i="2" s="1"/>
  <c r="BL20" i="2"/>
  <c r="BL62" i="2" s="1"/>
  <c r="BK20" i="2"/>
  <c r="BK62" i="2" s="1"/>
  <c r="BJ20" i="2"/>
  <c r="CS20" i="2" s="1"/>
  <c r="CS62" i="2" s="1"/>
  <c r="AZ20" i="2"/>
  <c r="AZ62" i="2" s="1"/>
  <c r="AX20" i="2"/>
  <c r="AX62" i="2" s="1"/>
  <c r="AK20" i="2"/>
  <c r="AW20" i="2" s="1"/>
  <c r="AW62" i="2" s="1"/>
  <c r="AJ20" i="2"/>
  <c r="AJ62" i="2" s="1"/>
  <c r="AH20" i="2"/>
  <c r="AH62" i="2" s="1"/>
  <c r="U20" i="2"/>
  <c r="U62" i="2" s="1"/>
  <c r="T20" i="2"/>
  <c r="T62" i="2" s="1"/>
  <c r="R20" i="2"/>
  <c r="R62" i="2" s="1"/>
  <c r="D22" i="1"/>
  <c r="C22" i="1"/>
  <c r="D10" i="1"/>
  <c r="D24" i="1" s="1"/>
  <c r="D29" i="1" s="1"/>
  <c r="C10" i="1"/>
  <c r="C24" i="1" s="1"/>
  <c r="C29" i="1" s="1"/>
  <c r="S20" i="2" l="1"/>
  <c r="S62" i="2" s="1"/>
  <c r="AI20" i="2"/>
  <c r="AI62" i="2" s="1"/>
  <c r="AY20" i="2"/>
  <c r="AY62" i="2" s="1"/>
  <c r="BW21" i="2"/>
  <c r="CM21" i="2"/>
  <c r="DC21" i="2"/>
  <c r="S22" i="2"/>
  <c r="AI22" i="2"/>
  <c r="AY22" i="2"/>
  <c r="BW23" i="2"/>
  <c r="CM23" i="2"/>
  <c r="DC23" i="2"/>
  <c r="S24" i="2"/>
  <c r="AI24" i="2"/>
  <c r="AY24" i="2"/>
  <c r="BW25" i="2"/>
  <c r="CM25" i="2"/>
  <c r="DC25" i="2"/>
  <c r="S26" i="2"/>
  <c r="AI26" i="2"/>
  <c r="AY26" i="2"/>
  <c r="M27" i="2"/>
  <c r="AI27" i="2"/>
  <c r="BF28" i="2"/>
  <c r="AP28" i="2"/>
  <c r="Z28" i="2"/>
  <c r="BE28" i="2"/>
  <c r="AO28" i="2"/>
  <c r="Y28" i="2"/>
  <c r="BC28" i="2"/>
  <c r="AM28" i="2"/>
  <c r="W28" i="2"/>
  <c r="BG28" i="2"/>
  <c r="BZ28" i="2"/>
  <c r="CT29" i="2"/>
  <c r="CD29" i="2"/>
  <c r="BN29" i="2"/>
  <c r="CS29" i="2"/>
  <c r="CC29" i="2"/>
  <c r="BM29" i="2"/>
  <c r="DG29" i="2"/>
  <c r="CQ29" i="2"/>
  <c r="CA29" i="2"/>
  <c r="BK29" i="2"/>
  <c r="CF29" i="2"/>
  <c r="CY29" i="2"/>
  <c r="BA20" i="2"/>
  <c r="BA62" i="2" s="1"/>
  <c r="BA22" i="2"/>
  <c r="BA24" i="2"/>
  <c r="BA26" i="2"/>
  <c r="AX27" i="2"/>
  <c r="AH27" i="2"/>
  <c r="R27" i="2"/>
  <c r="AW27" i="2"/>
  <c r="AG27" i="2"/>
  <c r="Q27" i="2"/>
  <c r="AU27" i="2"/>
  <c r="AE27" i="2"/>
  <c r="O27" i="2"/>
  <c r="BD27" i="2"/>
  <c r="V20" i="2"/>
  <c r="V62" i="2" s="1"/>
  <c r="AL20" i="2"/>
  <c r="AL62" i="2" s="1"/>
  <c r="BB20" i="2"/>
  <c r="BB62" i="2" s="1"/>
  <c r="BZ21" i="2"/>
  <c r="CP21" i="2"/>
  <c r="DF21" i="2"/>
  <c r="V22" i="2"/>
  <c r="AL22" i="2"/>
  <c r="BB22" i="2"/>
  <c r="BZ23" i="2"/>
  <c r="CP23" i="2"/>
  <c r="DF23" i="2"/>
  <c r="V24" i="2"/>
  <c r="AL24" i="2"/>
  <c r="BB24" i="2"/>
  <c r="BZ25" i="2"/>
  <c r="CP25" i="2"/>
  <c r="DF25" i="2"/>
  <c r="V26" i="2"/>
  <c r="AL26" i="2"/>
  <c r="BB26" i="2"/>
  <c r="S27" i="2"/>
  <c r="AL27" i="2"/>
  <c r="BE27" i="2"/>
  <c r="DB28" i="2"/>
  <c r="CL28" i="2"/>
  <c r="BV28" i="2"/>
  <c r="DA28" i="2"/>
  <c r="CK28" i="2"/>
  <c r="BU28" i="2"/>
  <c r="CY28" i="2"/>
  <c r="CI28" i="2"/>
  <c r="BS28" i="2"/>
  <c r="CC28" i="2"/>
  <c r="CV28" i="2"/>
  <c r="CI29" i="2"/>
  <c r="DB29" i="2"/>
  <c r="W20" i="2"/>
  <c r="W62" i="2" s="1"/>
  <c r="AM20" i="2"/>
  <c r="AM62" i="2" s="1"/>
  <c r="BC20" i="2"/>
  <c r="BC62" i="2" s="1"/>
  <c r="BK21" i="2"/>
  <c r="CA21" i="2"/>
  <c r="CQ21" i="2"/>
  <c r="DG21" i="2"/>
  <c r="DW21" i="2"/>
  <c r="EM21" i="2"/>
  <c r="FC21" i="2"/>
  <c r="W22" i="2"/>
  <c r="AM22" i="2"/>
  <c r="BC22" i="2"/>
  <c r="BK23" i="2"/>
  <c r="CA23" i="2"/>
  <c r="CQ23" i="2"/>
  <c r="DG23" i="2"/>
  <c r="FC23" i="2"/>
  <c r="W24" i="2"/>
  <c r="AM24" i="2"/>
  <c r="BC24" i="2"/>
  <c r="BK25" i="2"/>
  <c r="CA25" i="2"/>
  <c r="CQ25" i="2"/>
  <c r="DG25" i="2"/>
  <c r="FC25" i="2"/>
  <c r="W26" i="2"/>
  <c r="AM26" i="2"/>
  <c r="BC26" i="2"/>
  <c r="T27" i="2"/>
  <c r="AM27" i="2"/>
  <c r="BF27" i="2"/>
  <c r="BY27" i="2"/>
  <c r="CU27" i="2"/>
  <c r="V28" i="2"/>
  <c r="AR28" i="2"/>
  <c r="BK28" i="2"/>
  <c r="CD28" i="2"/>
  <c r="CW28" i="2"/>
  <c r="BQ29" i="2"/>
  <c r="CJ29" i="2"/>
  <c r="DC29" i="2"/>
  <c r="X20" i="2"/>
  <c r="X62" i="2" s="1"/>
  <c r="AN20" i="2"/>
  <c r="AN62" i="2" s="1"/>
  <c r="BD20" i="2"/>
  <c r="BD62" i="2" s="1"/>
  <c r="BL21" i="2"/>
  <c r="CB21" i="2"/>
  <c r="CR21" i="2"/>
  <c r="DH21" i="2"/>
  <c r="DX21" i="2"/>
  <c r="EN21" i="2"/>
  <c r="FD21" i="2"/>
  <c r="X22" i="2"/>
  <c r="AN22" i="2"/>
  <c r="BD22" i="2"/>
  <c r="BL23" i="2"/>
  <c r="CB23" i="2"/>
  <c r="CR23" i="2"/>
  <c r="DH23" i="2"/>
  <c r="DX23" i="2"/>
  <c r="EN23" i="2"/>
  <c r="FD23" i="2"/>
  <c r="X24" i="2"/>
  <c r="AN24" i="2"/>
  <c r="BD24" i="2"/>
  <c r="BL25" i="2"/>
  <c r="CB25" i="2"/>
  <c r="CR25" i="2"/>
  <c r="DH25" i="2"/>
  <c r="DX25" i="2"/>
  <c r="EN25" i="2"/>
  <c r="FD25" i="2"/>
  <c r="X26" i="2"/>
  <c r="AN26" i="2"/>
  <c r="BD26" i="2"/>
  <c r="U27" i="2"/>
  <c r="AN27" i="2"/>
  <c r="BG27" i="2"/>
  <c r="BZ27" i="2"/>
  <c r="CV27" i="2"/>
  <c r="X28" i="2"/>
  <c r="AS28" i="2"/>
  <c r="BL28" i="2"/>
  <c r="CE28" i="2"/>
  <c r="CX28" i="2"/>
  <c r="BR29" i="2"/>
  <c r="CK29" i="2"/>
  <c r="DD29" i="2"/>
  <c r="Y20" i="2"/>
  <c r="Y62" i="2" s="1"/>
  <c r="AO20" i="2"/>
  <c r="AO62" i="2" s="1"/>
  <c r="BE20" i="2"/>
  <c r="BE62" i="2" s="1"/>
  <c r="BM21" i="2"/>
  <c r="CC21" i="2"/>
  <c r="CS21" i="2"/>
  <c r="DY21" i="2"/>
  <c r="EO21" i="2"/>
  <c r="FE21" i="2"/>
  <c r="Y22" i="2"/>
  <c r="AO22" i="2"/>
  <c r="BE22" i="2"/>
  <c r="BM23" i="2"/>
  <c r="CC23" i="2"/>
  <c r="CS23" i="2"/>
  <c r="DY23" i="2"/>
  <c r="EO23" i="2"/>
  <c r="FE23" i="2"/>
  <c r="Y24" i="2"/>
  <c r="AO24" i="2"/>
  <c r="BE24" i="2"/>
  <c r="BM25" i="2"/>
  <c r="CC25" i="2"/>
  <c r="CS25" i="2"/>
  <c r="DY25" i="2"/>
  <c r="EO25" i="2"/>
  <c r="FE25" i="2"/>
  <c r="Y26" i="2"/>
  <c r="AO26" i="2"/>
  <c r="BE26" i="2"/>
  <c r="V27" i="2"/>
  <c r="AO27" i="2"/>
  <c r="BH27" i="2"/>
  <c r="CB27" i="2"/>
  <c r="AA28" i="2"/>
  <c r="AT28" i="2"/>
  <c r="BM28" i="2"/>
  <c r="CF28" i="2"/>
  <c r="CZ28" i="2"/>
  <c r="BS29" i="2"/>
  <c r="CL29" i="2"/>
  <c r="DE29" i="2"/>
  <c r="Z20" i="2"/>
  <c r="Z62" i="2" s="1"/>
  <c r="AP20" i="2"/>
  <c r="AP62" i="2" s="1"/>
  <c r="BF20" i="2"/>
  <c r="BF62" i="2" s="1"/>
  <c r="BN21" i="2"/>
  <c r="CD21" i="2"/>
  <c r="CT21" i="2"/>
  <c r="Z22" i="2"/>
  <c r="AP22" i="2"/>
  <c r="BF22" i="2"/>
  <c r="BN23" i="2"/>
  <c r="CD23" i="2"/>
  <c r="CT23" i="2"/>
  <c r="Z24" i="2"/>
  <c r="AP24" i="2"/>
  <c r="BF24" i="2"/>
  <c r="BN25" i="2"/>
  <c r="CD25" i="2"/>
  <c r="CT25" i="2"/>
  <c r="Z26" i="2"/>
  <c r="AP26" i="2"/>
  <c r="BF26" i="2"/>
  <c r="W27" i="2"/>
  <c r="AP27" i="2"/>
  <c r="BI27" i="2"/>
  <c r="AB28" i="2"/>
  <c r="AU28" i="2"/>
  <c r="BN28" i="2"/>
  <c r="CG28" i="2"/>
  <c r="DC28" i="2"/>
  <c r="BT29" i="2"/>
  <c r="CM29" i="2"/>
  <c r="DF29" i="2"/>
  <c r="AA20" i="2"/>
  <c r="AA62" i="2" s="1"/>
  <c r="AQ20" i="2"/>
  <c r="AQ62" i="2" s="1"/>
  <c r="BG20" i="2"/>
  <c r="BG62" i="2" s="1"/>
  <c r="BO21" i="2"/>
  <c r="CE21" i="2"/>
  <c r="CU21" i="2"/>
  <c r="AA22" i="2"/>
  <c r="AQ22" i="2"/>
  <c r="BG22" i="2"/>
  <c r="BO23" i="2"/>
  <c r="CE23" i="2"/>
  <c r="CU23" i="2"/>
  <c r="AA24" i="2"/>
  <c r="AQ24" i="2"/>
  <c r="BG24" i="2"/>
  <c r="BO25" i="2"/>
  <c r="CE25" i="2"/>
  <c r="CU25" i="2"/>
  <c r="AA26" i="2"/>
  <c r="AQ26" i="2"/>
  <c r="BG26" i="2"/>
  <c r="X27" i="2"/>
  <c r="AQ27" i="2"/>
  <c r="CT27" i="2"/>
  <c r="CD27" i="2"/>
  <c r="BN27" i="2"/>
  <c r="CS27" i="2"/>
  <c r="CC27" i="2"/>
  <c r="BM27" i="2"/>
  <c r="DG27" i="2"/>
  <c r="CQ27" i="2"/>
  <c r="CA27" i="2"/>
  <c r="BK27" i="2"/>
  <c r="CF27" i="2"/>
  <c r="CY27" i="2"/>
  <c r="AC28" i="2"/>
  <c r="AV28" i="2"/>
  <c r="BO28" i="2"/>
  <c r="CH28" i="2"/>
  <c r="DD28" i="2"/>
  <c r="BU29" i="2"/>
  <c r="CN29" i="2"/>
  <c r="DH29" i="2"/>
  <c r="AB20" i="2"/>
  <c r="AB62" i="2" s="1"/>
  <c r="AR20" i="2"/>
  <c r="AR62" i="2" s="1"/>
  <c r="BH20" i="2"/>
  <c r="BH62" i="2" s="1"/>
  <c r="BP21" i="2"/>
  <c r="CF21" i="2"/>
  <c r="CV21" i="2"/>
  <c r="DL21" i="2"/>
  <c r="EB21" i="2"/>
  <c r="ER21" i="2"/>
  <c r="AB22" i="2"/>
  <c r="AR22" i="2"/>
  <c r="BH22" i="2"/>
  <c r="BP23" i="2"/>
  <c r="CF23" i="2"/>
  <c r="CV23" i="2"/>
  <c r="DL23" i="2"/>
  <c r="EB23" i="2"/>
  <c r="ER23" i="2"/>
  <c r="AB24" i="2"/>
  <c r="AR24" i="2"/>
  <c r="BH24" i="2"/>
  <c r="BP25" i="2"/>
  <c r="CF25" i="2"/>
  <c r="CV25" i="2"/>
  <c r="DL25" i="2"/>
  <c r="EB25" i="2"/>
  <c r="ER25" i="2"/>
  <c r="AB26" i="2"/>
  <c r="AR26" i="2"/>
  <c r="BH26" i="2"/>
  <c r="Y27" i="2"/>
  <c r="AR27" i="2"/>
  <c r="BL27" i="2"/>
  <c r="CG27" i="2"/>
  <c r="CZ27" i="2"/>
  <c r="AD28" i="2"/>
  <c r="AW28" i="2"/>
  <c r="BP28" i="2"/>
  <c r="CJ28" i="2"/>
  <c r="DE28" i="2"/>
  <c r="BV29" i="2"/>
  <c r="CO29" i="2"/>
  <c r="AX31" i="2"/>
  <c r="AH31" i="2"/>
  <c r="R31" i="2"/>
  <c r="AW31" i="2"/>
  <c r="AG31" i="2"/>
  <c r="Q31" i="2"/>
  <c r="AV31" i="2"/>
  <c r="AF31" i="2"/>
  <c r="P31" i="2"/>
  <c r="AU31" i="2"/>
  <c r="AE31" i="2"/>
  <c r="O31" i="2"/>
  <c r="AT31" i="2"/>
  <c r="AD31" i="2"/>
  <c r="N31" i="2"/>
  <c r="BI31" i="2"/>
  <c r="AS31" i="2"/>
  <c r="AC31" i="2"/>
  <c r="M31" i="2"/>
  <c r="BH31" i="2"/>
  <c r="BG31" i="2"/>
  <c r="M20" i="2"/>
  <c r="M62" i="2" s="1"/>
  <c r="AC20" i="2"/>
  <c r="AC62" i="2" s="1"/>
  <c r="AS20" i="2"/>
  <c r="AS62" i="2" s="1"/>
  <c r="BI20" i="2"/>
  <c r="BI62" i="2" s="1"/>
  <c r="BA21" i="2"/>
  <c r="BQ21" i="2"/>
  <c r="CG21" i="2"/>
  <c r="CW21" i="2"/>
  <c r="DM21" i="2"/>
  <c r="EC21" i="2"/>
  <c r="ES21" i="2"/>
  <c r="M22" i="2"/>
  <c r="AC22" i="2"/>
  <c r="AS22" i="2"/>
  <c r="BI22" i="2"/>
  <c r="BA23" i="2"/>
  <c r="BQ23" i="2"/>
  <c r="CG23" i="2"/>
  <c r="CW23" i="2"/>
  <c r="DM23" i="2"/>
  <c r="EC23" i="2"/>
  <c r="ES23" i="2"/>
  <c r="M24" i="2"/>
  <c r="AC24" i="2"/>
  <c r="AS24" i="2"/>
  <c r="BI24" i="2"/>
  <c r="BA25" i="2"/>
  <c r="BQ25" i="2"/>
  <c r="CG25" i="2"/>
  <c r="CW25" i="2"/>
  <c r="DM25" i="2"/>
  <c r="EC25" i="2"/>
  <c r="ES25" i="2"/>
  <c r="M26" i="2"/>
  <c r="AC26" i="2"/>
  <c r="AS26" i="2"/>
  <c r="BI26" i="2"/>
  <c r="Z27" i="2"/>
  <c r="AS27" i="2"/>
  <c r="BO27" i="2"/>
  <c r="CH27" i="2"/>
  <c r="DA27" i="2"/>
  <c r="AE28" i="2"/>
  <c r="AX28" i="2"/>
  <c r="BQ28" i="2"/>
  <c r="CM28" i="2"/>
  <c r="DF28" i="2"/>
  <c r="AX29" i="2"/>
  <c r="AH29" i="2"/>
  <c r="R29" i="2"/>
  <c r="AW29" i="2"/>
  <c r="AG29" i="2"/>
  <c r="Q29" i="2"/>
  <c r="AU29" i="2"/>
  <c r="AE29" i="2"/>
  <c r="O29" i="2"/>
  <c r="BD29" i="2"/>
  <c r="BW29" i="2"/>
  <c r="CP29" i="2"/>
  <c r="DB30" i="2"/>
  <c r="CL30" i="2"/>
  <c r="BV30" i="2"/>
  <c r="DA30" i="2"/>
  <c r="CK30" i="2"/>
  <c r="BU30" i="2"/>
  <c r="CZ30" i="2"/>
  <c r="CJ30" i="2"/>
  <c r="BT30" i="2"/>
  <c r="CY30" i="2"/>
  <c r="CI30" i="2"/>
  <c r="BS30" i="2"/>
  <c r="CX30" i="2"/>
  <c r="CH30" i="2"/>
  <c r="BR30" i="2"/>
  <c r="CW30" i="2"/>
  <c r="CG30" i="2"/>
  <c r="BQ30" i="2"/>
  <c r="CF30" i="2"/>
  <c r="DH30" i="2"/>
  <c r="AL31" i="2"/>
  <c r="DB32" i="2"/>
  <c r="CL32" i="2"/>
  <c r="BV32" i="2"/>
  <c r="DA32" i="2"/>
  <c r="CK32" i="2"/>
  <c r="BU32" i="2"/>
  <c r="CZ32" i="2"/>
  <c r="CJ32" i="2"/>
  <c r="BT32" i="2"/>
  <c r="CY32" i="2"/>
  <c r="CI32" i="2"/>
  <c r="BS32" i="2"/>
  <c r="CX32" i="2"/>
  <c r="CH32" i="2"/>
  <c r="BR32" i="2"/>
  <c r="CW32" i="2"/>
  <c r="CG32" i="2"/>
  <c r="BQ32" i="2"/>
  <c r="CV32" i="2"/>
  <c r="CF32" i="2"/>
  <c r="BP32" i="2"/>
  <c r="CS32" i="2"/>
  <c r="CC32" i="2"/>
  <c r="CO32" i="2"/>
  <c r="N20" i="2"/>
  <c r="N62" i="2" s="1"/>
  <c r="AD20" i="2"/>
  <c r="AD62" i="2" s="1"/>
  <c r="AT20" i="2"/>
  <c r="AT62" i="2" s="1"/>
  <c r="BZ20" i="2"/>
  <c r="BZ62" i="2" s="1"/>
  <c r="CP20" i="2"/>
  <c r="CP62" i="2" s="1"/>
  <c r="DF20" i="2"/>
  <c r="DF62" i="2" s="1"/>
  <c r="DV20" i="2"/>
  <c r="DV62" i="2" s="1"/>
  <c r="EL20" i="2"/>
  <c r="EL62" i="2" s="1"/>
  <c r="FB20" i="2"/>
  <c r="FB62" i="2" s="1"/>
  <c r="V21" i="2"/>
  <c r="AL21" i="2"/>
  <c r="BB21" i="2"/>
  <c r="BR21" i="2"/>
  <c r="CH21" i="2"/>
  <c r="CX21" i="2"/>
  <c r="DN21" i="2"/>
  <c r="ED21" i="2"/>
  <c r="ET21" i="2"/>
  <c r="N22" i="2"/>
  <c r="AD22" i="2"/>
  <c r="AT22" i="2"/>
  <c r="BZ22" i="2"/>
  <c r="CP22" i="2"/>
  <c r="DF22" i="2"/>
  <c r="DV22" i="2"/>
  <c r="EL22" i="2"/>
  <c r="FB22" i="2"/>
  <c r="V23" i="2"/>
  <c r="AL23" i="2"/>
  <c r="BB23" i="2"/>
  <c r="BR23" i="2"/>
  <c r="CH23" i="2"/>
  <c r="CX23" i="2"/>
  <c r="DN23" i="2"/>
  <c r="ED23" i="2"/>
  <c r="ET23" i="2"/>
  <c r="N24" i="2"/>
  <c r="AD24" i="2"/>
  <c r="AT24" i="2"/>
  <c r="BZ24" i="2"/>
  <c r="CP24" i="2"/>
  <c r="DF24" i="2"/>
  <c r="DV24" i="2"/>
  <c r="EL24" i="2"/>
  <c r="FB24" i="2"/>
  <c r="V25" i="2"/>
  <c r="AL25" i="2"/>
  <c r="BB25" i="2"/>
  <c r="BR25" i="2"/>
  <c r="CH25" i="2"/>
  <c r="CX25" i="2"/>
  <c r="DN25" i="2"/>
  <c r="ED25" i="2"/>
  <c r="ET25" i="2"/>
  <c r="N26" i="2"/>
  <c r="AD26" i="2"/>
  <c r="AT26" i="2"/>
  <c r="BZ26" i="2"/>
  <c r="CP26" i="2"/>
  <c r="DF26" i="2"/>
  <c r="DV26" i="2"/>
  <c r="EL26" i="2"/>
  <c r="FD26" i="2"/>
  <c r="AA27" i="2"/>
  <c r="AT27" i="2"/>
  <c r="BP27" i="2"/>
  <c r="CI27" i="2"/>
  <c r="DB27" i="2"/>
  <c r="M28" i="2"/>
  <c r="AF28" i="2"/>
  <c r="AY28" i="2"/>
  <c r="BR28" i="2"/>
  <c r="CN28" i="2"/>
  <c r="DG28" i="2"/>
  <c r="DZ28" i="2"/>
  <c r="S29" i="2"/>
  <c r="AL29" i="2"/>
  <c r="BE29" i="2"/>
  <c r="BX29" i="2"/>
  <c r="CR29" i="2"/>
  <c r="BK30" i="2"/>
  <c r="CM30" i="2"/>
  <c r="EX30" i="2"/>
  <c r="EH30" i="2"/>
  <c r="DR30" i="2"/>
  <c r="EW30" i="2"/>
  <c r="EG30" i="2"/>
  <c r="DQ30" i="2"/>
  <c r="EV30" i="2"/>
  <c r="EF30" i="2"/>
  <c r="DP30" i="2"/>
  <c r="EU30" i="2"/>
  <c r="EE30" i="2"/>
  <c r="DO30" i="2"/>
  <c r="ET30" i="2"/>
  <c r="ED30" i="2"/>
  <c r="DN30" i="2"/>
  <c r="ES30" i="2"/>
  <c r="EC30" i="2"/>
  <c r="DM30" i="2"/>
  <c r="EK30" i="2"/>
  <c r="FG30" i="2"/>
  <c r="AM31" i="2"/>
  <c r="BK32" i="2"/>
  <c r="CP32" i="2"/>
  <c r="AX33" i="2"/>
  <c r="AH33" i="2"/>
  <c r="R33" i="2"/>
  <c r="AW33" i="2"/>
  <c r="AG33" i="2"/>
  <c r="Q33" i="2"/>
  <c r="AV33" i="2"/>
  <c r="AF33" i="2"/>
  <c r="P33" i="2"/>
  <c r="AU33" i="2"/>
  <c r="AE33" i="2"/>
  <c r="O33" i="2"/>
  <c r="AT33" i="2"/>
  <c r="AD33" i="2"/>
  <c r="N33" i="2"/>
  <c r="BI33" i="2"/>
  <c r="AS33" i="2"/>
  <c r="AC33" i="2"/>
  <c r="M33" i="2"/>
  <c r="BH33" i="2"/>
  <c r="AR33" i="2"/>
  <c r="AB33" i="2"/>
  <c r="BE33" i="2"/>
  <c r="AO33" i="2"/>
  <c r="Y33" i="2"/>
  <c r="O20" i="2"/>
  <c r="O62" i="2" s="1"/>
  <c r="AE20" i="2"/>
  <c r="AE62" i="2" s="1"/>
  <c r="AU20" i="2"/>
  <c r="AU62" i="2" s="1"/>
  <c r="BS21" i="2"/>
  <c r="CI21" i="2"/>
  <c r="CY21" i="2"/>
  <c r="DO21" i="2"/>
  <c r="EE21" i="2"/>
  <c r="EU21" i="2"/>
  <c r="O22" i="2"/>
  <c r="AE22" i="2"/>
  <c r="AU22" i="2"/>
  <c r="BS23" i="2"/>
  <c r="CI23" i="2"/>
  <c r="CY23" i="2"/>
  <c r="DO23" i="2"/>
  <c r="EE23" i="2"/>
  <c r="EU23" i="2"/>
  <c r="O24" i="2"/>
  <c r="AE24" i="2"/>
  <c r="AU24" i="2"/>
  <c r="BS25" i="2"/>
  <c r="CI25" i="2"/>
  <c r="CY25" i="2"/>
  <c r="DO25" i="2"/>
  <c r="EE25" i="2"/>
  <c r="EU25" i="2"/>
  <c r="O26" i="2"/>
  <c r="AE26" i="2"/>
  <c r="AU26" i="2"/>
  <c r="AB27" i="2"/>
  <c r="AV27" i="2"/>
  <c r="BQ27" i="2"/>
  <c r="CJ27" i="2"/>
  <c r="DC27" i="2"/>
  <c r="N28" i="2"/>
  <c r="AG28" i="2"/>
  <c r="AZ28" i="2"/>
  <c r="BT28" i="2"/>
  <c r="CO28" i="2"/>
  <c r="DH28" i="2"/>
  <c r="BY29" i="2"/>
  <c r="CU29" i="2"/>
  <c r="AN31" i="2"/>
  <c r="BL32" i="2"/>
  <c r="CQ32" i="2"/>
  <c r="P20" i="2"/>
  <c r="P62" i="2" s="1"/>
  <c r="AF20" i="2"/>
  <c r="AF62" i="2" s="1"/>
  <c r="AV20" i="2"/>
  <c r="AV62" i="2" s="1"/>
  <c r="CB20" i="2"/>
  <c r="CB62" i="2" s="1"/>
  <c r="CR20" i="2"/>
  <c r="CR62" i="2" s="1"/>
  <c r="DH20" i="2"/>
  <c r="DH62" i="2" s="1"/>
  <c r="DX20" i="2"/>
  <c r="DX62" i="2" s="1"/>
  <c r="EN20" i="2"/>
  <c r="EN62" i="2" s="1"/>
  <c r="FD20" i="2"/>
  <c r="FD62" i="2" s="1"/>
  <c r="X21" i="2"/>
  <c r="AN21" i="2"/>
  <c r="BD21" i="2"/>
  <c r="BT21" i="2"/>
  <c r="CJ21" i="2"/>
  <c r="CZ21" i="2"/>
  <c r="DP21" i="2"/>
  <c r="EF21" i="2"/>
  <c r="EV21" i="2"/>
  <c r="P22" i="2"/>
  <c r="AF22" i="2"/>
  <c r="AV22" i="2"/>
  <c r="CB22" i="2"/>
  <c r="CR22" i="2"/>
  <c r="DH22" i="2"/>
  <c r="DX22" i="2"/>
  <c r="EN22" i="2"/>
  <c r="FD22" i="2"/>
  <c r="X23" i="2"/>
  <c r="AN23" i="2"/>
  <c r="BD23" i="2"/>
  <c r="BT23" i="2"/>
  <c r="CJ23" i="2"/>
  <c r="CZ23" i="2"/>
  <c r="DP23" i="2"/>
  <c r="EF23" i="2"/>
  <c r="EV23" i="2"/>
  <c r="P24" i="2"/>
  <c r="AF24" i="2"/>
  <c r="AV24" i="2"/>
  <c r="BL24" i="2"/>
  <c r="CB24" i="2"/>
  <c r="CR24" i="2"/>
  <c r="DH24" i="2"/>
  <c r="DX24" i="2"/>
  <c r="EN24" i="2"/>
  <c r="FD24" i="2"/>
  <c r="X25" i="2"/>
  <c r="AN25" i="2"/>
  <c r="BD25" i="2"/>
  <c r="BT25" i="2"/>
  <c r="CJ25" i="2"/>
  <c r="CZ25" i="2"/>
  <c r="DP25" i="2"/>
  <c r="EF25" i="2"/>
  <c r="EV25" i="2"/>
  <c r="P26" i="2"/>
  <c r="AF26" i="2"/>
  <c r="AV26" i="2"/>
  <c r="AC27" i="2"/>
  <c r="AY27" i="2"/>
  <c r="BR27" i="2"/>
  <c r="CK27" i="2"/>
  <c r="DD27" i="2"/>
  <c r="O28" i="2"/>
  <c r="AH28" i="2"/>
  <c r="BA28" i="2"/>
  <c r="BW28" i="2"/>
  <c r="CP28" i="2"/>
  <c r="EX28" i="2"/>
  <c r="EH28" i="2"/>
  <c r="DR28" i="2"/>
  <c r="EW28" i="2"/>
  <c r="EG28" i="2"/>
  <c r="DQ28" i="2"/>
  <c r="EU28" i="2"/>
  <c r="EE28" i="2"/>
  <c r="DO28" i="2"/>
  <c r="EB28" i="2"/>
  <c r="EV28" i="2"/>
  <c r="U29" i="2"/>
  <c r="AN29" i="2"/>
  <c r="BG29" i="2"/>
  <c r="BZ29" i="2"/>
  <c r="CV29" i="2"/>
  <c r="BM30" i="2"/>
  <c r="CO30" i="2"/>
  <c r="DK30" i="2"/>
  <c r="EM30" i="2"/>
  <c r="S31" i="2"/>
  <c r="AO31" i="2"/>
  <c r="BM32" i="2"/>
  <c r="CR32" i="2"/>
  <c r="AM33" i="2"/>
  <c r="Q20" i="2"/>
  <c r="Q62" i="2" s="1"/>
  <c r="AG20" i="2"/>
  <c r="AG62" i="2" s="1"/>
  <c r="BM20" i="2"/>
  <c r="BM62" i="2" s="1"/>
  <c r="CC20" i="2"/>
  <c r="CC62" i="2" s="1"/>
  <c r="DY20" i="2"/>
  <c r="DY62" i="2" s="1"/>
  <c r="EO20" i="2"/>
  <c r="EO62" i="2" s="1"/>
  <c r="Y21" i="2"/>
  <c r="AO21" i="2"/>
  <c r="BU21" i="2"/>
  <c r="CK21" i="2"/>
  <c r="DQ21" i="2"/>
  <c r="EG21" i="2"/>
  <c r="Q22" i="2"/>
  <c r="AG22" i="2"/>
  <c r="BM22" i="2"/>
  <c r="CC22" i="2"/>
  <c r="DY22" i="2"/>
  <c r="EO22" i="2"/>
  <c r="Y23" i="2"/>
  <c r="AO23" i="2"/>
  <c r="BU23" i="2"/>
  <c r="CK23" i="2"/>
  <c r="DQ23" i="2"/>
  <c r="EG23" i="2"/>
  <c r="Q24" i="2"/>
  <c r="AG24" i="2"/>
  <c r="BM24" i="2"/>
  <c r="CC24" i="2"/>
  <c r="DY24" i="2"/>
  <c r="EO24" i="2"/>
  <c r="Y25" i="2"/>
  <c r="AO25" i="2"/>
  <c r="BU25" i="2"/>
  <c r="CK25" i="2"/>
  <c r="DQ25" i="2"/>
  <c r="EG25" i="2"/>
  <c r="Q26" i="2"/>
  <c r="AG26" i="2"/>
  <c r="BM26" i="2"/>
  <c r="CC26" i="2"/>
  <c r="EX26" i="2"/>
  <c r="EU26" i="2"/>
  <c r="DY26" i="2"/>
  <c r="EO26" i="2"/>
  <c r="FG26" i="2"/>
  <c r="AD27" i="2"/>
  <c r="AZ27" i="2"/>
  <c r="BS27" i="2"/>
  <c r="CL27" i="2"/>
  <c r="DE27" i="2"/>
  <c r="P28" i="2"/>
  <c r="AI28" i="2"/>
  <c r="BB28" i="2"/>
  <c r="BX28" i="2"/>
  <c r="CQ28" i="2"/>
  <c r="DJ28" i="2"/>
  <c r="EC28" i="2"/>
  <c r="EY28" i="2"/>
  <c r="V29" i="2"/>
  <c r="AO29" i="2"/>
  <c r="BH29" i="2"/>
  <c r="CB29" i="2"/>
  <c r="CW29" i="2"/>
  <c r="BN30" i="2"/>
  <c r="CP30" i="2"/>
  <c r="DL30" i="2"/>
  <c r="EN30" i="2"/>
  <c r="T31" i="2"/>
  <c r="AP31" i="2"/>
  <c r="BN32" i="2"/>
  <c r="CT32" i="2"/>
  <c r="AN33" i="2"/>
  <c r="EY42" i="2"/>
  <c r="EI42" i="2"/>
  <c r="DS42" i="2"/>
  <c r="EW42" i="2"/>
  <c r="EG42" i="2"/>
  <c r="DQ42" i="2"/>
  <c r="EV42" i="2"/>
  <c r="EF42" i="2"/>
  <c r="DP42" i="2"/>
  <c r="ES42" i="2"/>
  <c r="DZ42" i="2"/>
  <c r="ER42" i="2"/>
  <c r="DY42" i="2"/>
  <c r="EQ42" i="2"/>
  <c r="DX42" i="2"/>
  <c r="EP42" i="2"/>
  <c r="DW42" i="2"/>
  <c r="EO42" i="2"/>
  <c r="DV42" i="2"/>
  <c r="FG42" i="2"/>
  <c r="EN42" i="2"/>
  <c r="DU42" i="2"/>
  <c r="FF42" i="2"/>
  <c r="EM42" i="2"/>
  <c r="DT42" i="2"/>
  <c r="FE42" i="2"/>
  <c r="EL42" i="2"/>
  <c r="DR42" i="2"/>
  <c r="FD42" i="2"/>
  <c r="EK42" i="2"/>
  <c r="DO42" i="2"/>
  <c r="FC42" i="2"/>
  <c r="EJ42" i="2"/>
  <c r="DN42" i="2"/>
  <c r="FB42" i="2"/>
  <c r="EH42" i="2"/>
  <c r="DM42" i="2"/>
  <c r="FA42" i="2"/>
  <c r="EZ42" i="2"/>
  <c r="ED42" i="2"/>
  <c r="DK42" i="2"/>
  <c r="DJ42" i="2"/>
  <c r="DL42" i="2"/>
  <c r="DY32" i="2"/>
  <c r="EO32" i="2"/>
  <c r="FE32" i="2"/>
  <c r="EA42" i="2"/>
  <c r="EB42" i="2"/>
  <c r="AV39" i="2"/>
  <c r="AF39" i="2"/>
  <c r="P39" i="2"/>
  <c r="AU39" i="2"/>
  <c r="AE39" i="2"/>
  <c r="O39" i="2"/>
  <c r="AT39" i="2"/>
  <c r="AD39" i="2"/>
  <c r="N39" i="2"/>
  <c r="BI39" i="2"/>
  <c r="AS39" i="2"/>
  <c r="AC39" i="2"/>
  <c r="M39" i="2"/>
  <c r="BH39" i="2"/>
  <c r="AR39" i="2"/>
  <c r="AB39" i="2"/>
  <c r="BG39" i="2"/>
  <c r="AQ39" i="2"/>
  <c r="AA39" i="2"/>
  <c r="BF39" i="2"/>
  <c r="AP39" i="2"/>
  <c r="Z39" i="2"/>
  <c r="EC42" i="2"/>
  <c r="DL32" i="2"/>
  <c r="EB32" i="2"/>
  <c r="ER32" i="2"/>
  <c r="FC35" i="2"/>
  <c r="EM35" i="2"/>
  <c r="DW35" i="2"/>
  <c r="FB35" i="2"/>
  <c r="EL35" i="2"/>
  <c r="DV35" i="2"/>
  <c r="EZ35" i="2"/>
  <c r="EJ35" i="2"/>
  <c r="DT35" i="2"/>
  <c r="EX35" i="2"/>
  <c r="EH35" i="2"/>
  <c r="DR35" i="2"/>
  <c r="EC35" i="2"/>
  <c r="EW35" i="2"/>
  <c r="AL39" i="2"/>
  <c r="EE42" i="2"/>
  <c r="BA30" i="2"/>
  <c r="BY31" i="2"/>
  <c r="CO31" i="2"/>
  <c r="DE31" i="2"/>
  <c r="BA32" i="2"/>
  <c r="DM32" i="2"/>
  <c r="EC32" i="2"/>
  <c r="ES32" i="2"/>
  <c r="BY33" i="2"/>
  <c r="CO33" i="2"/>
  <c r="DJ35" i="2"/>
  <c r="ED35" i="2"/>
  <c r="EY35" i="2"/>
  <c r="AM39" i="2"/>
  <c r="AY41" i="2"/>
  <c r="AI41" i="2"/>
  <c r="S41" i="2"/>
  <c r="AW41" i="2"/>
  <c r="AG41" i="2"/>
  <c r="Q41" i="2"/>
  <c r="AV41" i="2"/>
  <c r="AF41" i="2"/>
  <c r="P41" i="2"/>
  <c r="AZ41" i="2"/>
  <c r="AD41" i="2"/>
  <c r="AX41" i="2"/>
  <c r="AC41" i="2"/>
  <c r="AU41" i="2"/>
  <c r="AB41" i="2"/>
  <c r="AT41" i="2"/>
  <c r="AA41" i="2"/>
  <c r="AS41" i="2"/>
  <c r="Z41" i="2"/>
  <c r="AR41" i="2"/>
  <c r="Y41" i="2"/>
  <c r="AQ41" i="2"/>
  <c r="X41" i="2"/>
  <c r="BI41" i="2"/>
  <c r="AP41" i="2"/>
  <c r="W41" i="2"/>
  <c r="BH41" i="2"/>
  <c r="AO41" i="2"/>
  <c r="V41" i="2"/>
  <c r="BG41" i="2"/>
  <c r="AN41" i="2"/>
  <c r="U41" i="2"/>
  <c r="BF41" i="2"/>
  <c r="ET42" i="2"/>
  <c r="BZ31" i="2"/>
  <c r="CP31" i="2"/>
  <c r="DF31" i="2"/>
  <c r="DN32" i="2"/>
  <c r="ED32" i="2"/>
  <c r="ET32" i="2"/>
  <c r="DF33" i="2"/>
  <c r="DE33" i="2"/>
  <c r="BZ33" i="2"/>
  <c r="CP33" i="2"/>
  <c r="DH33" i="2"/>
  <c r="AI35" i="2"/>
  <c r="BC35" i="2"/>
  <c r="DK35" i="2"/>
  <c r="EE35" i="2"/>
  <c r="FA35" i="2"/>
  <c r="CF36" i="2"/>
  <c r="DF36" i="2"/>
  <c r="CF38" i="2"/>
  <c r="DF38" i="2"/>
  <c r="Q39" i="2"/>
  <c r="AN39" i="2"/>
  <c r="AL41" i="2"/>
  <c r="EU42" i="2"/>
  <c r="DW27" i="2"/>
  <c r="EM27" i="2"/>
  <c r="FC27" i="2"/>
  <c r="DW29" i="2"/>
  <c r="EM29" i="2"/>
  <c r="FC29" i="2"/>
  <c r="W30" i="2"/>
  <c r="AM30" i="2"/>
  <c r="BC30" i="2"/>
  <c r="BK31" i="2"/>
  <c r="CA31" i="2"/>
  <c r="CQ31" i="2"/>
  <c r="DG31" i="2"/>
  <c r="DW31" i="2"/>
  <c r="EM31" i="2"/>
  <c r="FC31" i="2"/>
  <c r="W32" i="2"/>
  <c r="AM32" i="2"/>
  <c r="BC32" i="2"/>
  <c r="DO32" i="2"/>
  <c r="EE32" i="2"/>
  <c r="EU32" i="2"/>
  <c r="BK33" i="2"/>
  <c r="CA33" i="2"/>
  <c r="CQ33" i="2"/>
  <c r="FB33" i="2"/>
  <c r="EL33" i="2"/>
  <c r="DV33" i="2"/>
  <c r="FA33" i="2"/>
  <c r="EK33" i="2"/>
  <c r="DU33" i="2"/>
  <c r="EY33" i="2"/>
  <c r="EI33" i="2"/>
  <c r="DS33" i="2"/>
  <c r="EW33" i="2"/>
  <c r="EG33" i="2"/>
  <c r="DQ33" i="2"/>
  <c r="EC33" i="2"/>
  <c r="EX33" i="2"/>
  <c r="P35" i="2"/>
  <c r="AJ35" i="2"/>
  <c r="DL35" i="2"/>
  <c r="EF35" i="2"/>
  <c r="FD35" i="2"/>
  <c r="CK36" i="2"/>
  <c r="AV37" i="2"/>
  <c r="AF37" i="2"/>
  <c r="P37" i="2"/>
  <c r="AU37" i="2"/>
  <c r="AE37" i="2"/>
  <c r="O37" i="2"/>
  <c r="AT37" i="2"/>
  <c r="AD37" i="2"/>
  <c r="N37" i="2"/>
  <c r="BI37" i="2"/>
  <c r="AS37" i="2"/>
  <c r="AC37" i="2"/>
  <c r="M37" i="2"/>
  <c r="BG37" i="2"/>
  <c r="AQ37" i="2"/>
  <c r="AA37" i="2"/>
  <c r="BF37" i="2"/>
  <c r="AP37" i="2"/>
  <c r="Z37" i="2"/>
  <c r="FD37" i="2"/>
  <c r="EN37" i="2"/>
  <c r="DX37" i="2"/>
  <c r="FC37" i="2"/>
  <c r="EM37" i="2"/>
  <c r="DW37" i="2"/>
  <c r="FB37" i="2"/>
  <c r="EL37" i="2"/>
  <c r="DV37" i="2"/>
  <c r="FA37" i="2"/>
  <c r="EK37" i="2"/>
  <c r="DU37" i="2"/>
  <c r="EY37" i="2"/>
  <c r="EI37" i="2"/>
  <c r="DS37" i="2"/>
  <c r="EX37" i="2"/>
  <c r="EH37" i="2"/>
  <c r="DR37" i="2"/>
  <c r="EE37" i="2"/>
  <c r="FG37" i="2"/>
  <c r="CK38" i="2"/>
  <c r="R39" i="2"/>
  <c r="AO39" i="2"/>
  <c r="AM41" i="2"/>
  <c r="EX42" i="2"/>
  <c r="BL31" i="2"/>
  <c r="CB31" i="2"/>
  <c r="CR31" i="2"/>
  <c r="DH31" i="2"/>
  <c r="DP32" i="2"/>
  <c r="EF32" i="2"/>
  <c r="EV32" i="2"/>
  <c r="BL33" i="2"/>
  <c r="CB33" i="2"/>
  <c r="CR33" i="2"/>
  <c r="AU35" i="2"/>
  <c r="AE35" i="2"/>
  <c r="O35" i="2"/>
  <c r="AT35" i="2"/>
  <c r="AD35" i="2"/>
  <c r="N35" i="2"/>
  <c r="BH35" i="2"/>
  <c r="AR35" i="2"/>
  <c r="AB35" i="2"/>
  <c r="BF35" i="2"/>
  <c r="AP35" i="2"/>
  <c r="Z35" i="2"/>
  <c r="BE35" i="2"/>
  <c r="DM35" i="2"/>
  <c r="EG35" i="2"/>
  <c r="FE35" i="2"/>
  <c r="CZ36" i="2"/>
  <c r="CJ36" i="2"/>
  <c r="BT36" i="2"/>
  <c r="CY36" i="2"/>
  <c r="CI36" i="2"/>
  <c r="BS36" i="2"/>
  <c r="CX36" i="2"/>
  <c r="CH36" i="2"/>
  <c r="BR36" i="2"/>
  <c r="CW36" i="2"/>
  <c r="CG36" i="2"/>
  <c r="BQ36" i="2"/>
  <c r="CU36" i="2"/>
  <c r="CE36" i="2"/>
  <c r="BO36" i="2"/>
  <c r="CT36" i="2"/>
  <c r="CD36" i="2"/>
  <c r="BN36" i="2"/>
  <c r="CL36" i="2"/>
  <c r="DH36" i="2"/>
  <c r="CZ38" i="2"/>
  <c r="CJ38" i="2"/>
  <c r="BT38" i="2"/>
  <c r="CY38" i="2"/>
  <c r="CI38" i="2"/>
  <c r="BS38" i="2"/>
  <c r="CX38" i="2"/>
  <c r="CH38" i="2"/>
  <c r="BR38" i="2"/>
  <c r="CW38" i="2"/>
  <c r="CG38" i="2"/>
  <c r="BQ38" i="2"/>
  <c r="CU38" i="2"/>
  <c r="CE38" i="2"/>
  <c r="BO38" i="2"/>
  <c r="CT38" i="2"/>
  <c r="CD38" i="2"/>
  <c r="BN38" i="2"/>
  <c r="CL38" i="2"/>
  <c r="DH38" i="2"/>
  <c r="S39" i="2"/>
  <c r="AW39" i="2"/>
  <c r="BA41" i="2"/>
  <c r="DY27" i="2"/>
  <c r="EO27" i="2"/>
  <c r="FE27" i="2"/>
  <c r="DY29" i="2"/>
  <c r="EO29" i="2"/>
  <c r="FE29" i="2"/>
  <c r="Y30" i="2"/>
  <c r="AO30" i="2"/>
  <c r="BE30" i="2"/>
  <c r="BM31" i="2"/>
  <c r="CC31" i="2"/>
  <c r="CS31" i="2"/>
  <c r="DY31" i="2"/>
  <c r="EO31" i="2"/>
  <c r="FE31" i="2"/>
  <c r="Y32" i="2"/>
  <c r="AO32" i="2"/>
  <c r="BE32" i="2"/>
  <c r="DQ32" i="2"/>
  <c r="EG32" i="2"/>
  <c r="EW32" i="2"/>
  <c r="BM33" i="2"/>
  <c r="CC33" i="2"/>
  <c r="CS33" i="2"/>
  <c r="DK33" i="2"/>
  <c r="EE33" i="2"/>
  <c r="FC33" i="2"/>
  <c r="CX34" i="2"/>
  <c r="CH34" i="2"/>
  <c r="BR34" i="2"/>
  <c r="CW34" i="2"/>
  <c r="CG34" i="2"/>
  <c r="BQ34" i="2"/>
  <c r="CU34" i="2"/>
  <c r="CE34" i="2"/>
  <c r="BO34" i="2"/>
  <c r="CS34" i="2"/>
  <c r="CC34" i="2"/>
  <c r="BM34" i="2"/>
  <c r="CF34" i="2"/>
  <c r="DB34" i="2"/>
  <c r="R35" i="2"/>
  <c r="AL35" i="2"/>
  <c r="BG35" i="2"/>
  <c r="DN35" i="2"/>
  <c r="EI35" i="2"/>
  <c r="FF35" i="2"/>
  <c r="BK36" i="2"/>
  <c r="CM36" i="2"/>
  <c r="EV36" i="2"/>
  <c r="EF36" i="2"/>
  <c r="DP36" i="2"/>
  <c r="EU36" i="2"/>
  <c r="EE36" i="2"/>
  <c r="DO36" i="2"/>
  <c r="ET36" i="2"/>
  <c r="ED36" i="2"/>
  <c r="DN36" i="2"/>
  <c r="ES36" i="2"/>
  <c r="EC36" i="2"/>
  <c r="DM36" i="2"/>
  <c r="FG36" i="2"/>
  <c r="EQ36" i="2"/>
  <c r="EA36" i="2"/>
  <c r="DK36" i="2"/>
  <c r="FF36" i="2"/>
  <c r="EP36" i="2"/>
  <c r="DZ36" i="2"/>
  <c r="DJ36" i="2"/>
  <c r="EK36" i="2"/>
  <c r="Q37" i="2"/>
  <c r="AM37" i="2"/>
  <c r="DK37" i="2"/>
  <c r="EG37" i="2"/>
  <c r="BK38" i="2"/>
  <c r="CM38" i="2"/>
  <c r="EV38" i="2"/>
  <c r="EF38" i="2"/>
  <c r="DP38" i="2"/>
  <c r="EU38" i="2"/>
  <c r="EE38" i="2"/>
  <c r="DO38" i="2"/>
  <c r="ET38" i="2"/>
  <c r="ED38" i="2"/>
  <c r="DN38" i="2"/>
  <c r="ES38" i="2"/>
  <c r="EC38" i="2"/>
  <c r="DM38" i="2"/>
  <c r="ER38" i="2"/>
  <c r="EB38" i="2"/>
  <c r="FG38" i="2"/>
  <c r="EQ38" i="2"/>
  <c r="EA38" i="2"/>
  <c r="DK38" i="2"/>
  <c r="FF38" i="2"/>
  <c r="EP38" i="2"/>
  <c r="DZ38" i="2"/>
  <c r="DJ38" i="2"/>
  <c r="EL38" i="2"/>
  <c r="T39" i="2"/>
  <c r="AX39" i="2"/>
  <c r="BB41" i="2"/>
  <c r="DJ27" i="2"/>
  <c r="DZ27" i="2"/>
  <c r="EP27" i="2"/>
  <c r="DJ29" i="2"/>
  <c r="DZ29" i="2"/>
  <c r="EP29" i="2"/>
  <c r="Z30" i="2"/>
  <c r="AP30" i="2"/>
  <c r="BN31" i="2"/>
  <c r="CD31" i="2"/>
  <c r="DJ31" i="2"/>
  <c r="DZ31" i="2"/>
  <c r="EP31" i="2"/>
  <c r="Z32" i="2"/>
  <c r="AP32" i="2"/>
  <c r="DR32" i="2"/>
  <c r="EH32" i="2"/>
  <c r="BN33" i="2"/>
  <c r="CD33" i="2"/>
  <c r="CT33" i="2"/>
  <c r="DL33" i="2"/>
  <c r="EF33" i="2"/>
  <c r="FD33" i="2"/>
  <c r="BK34" i="2"/>
  <c r="CI34" i="2"/>
  <c r="DC34" i="2"/>
  <c r="S35" i="2"/>
  <c r="AM35" i="2"/>
  <c r="BI35" i="2"/>
  <c r="DO35" i="2"/>
  <c r="EK35" i="2"/>
  <c r="FG35" i="2"/>
  <c r="BL36" i="2"/>
  <c r="CN36" i="2"/>
  <c r="DL36" i="2"/>
  <c r="EL36" i="2"/>
  <c r="R37" i="2"/>
  <c r="AN37" i="2"/>
  <c r="DL37" i="2"/>
  <c r="EJ37" i="2"/>
  <c r="BL38" i="2"/>
  <c r="CN38" i="2"/>
  <c r="DL38" i="2"/>
  <c r="EM38" i="2"/>
  <c r="U39" i="2"/>
  <c r="AY39" i="2"/>
  <c r="BC41" i="2"/>
  <c r="BG42" i="2"/>
  <c r="AQ42" i="2"/>
  <c r="AA42" i="2"/>
  <c r="BE42" i="2"/>
  <c r="AO42" i="2"/>
  <c r="Y42" i="2"/>
  <c r="BD42" i="2"/>
  <c r="AN42" i="2"/>
  <c r="X42" i="2"/>
  <c r="AY42" i="2"/>
  <c r="AF42" i="2"/>
  <c r="M42" i="2"/>
  <c r="AX42" i="2"/>
  <c r="AE42" i="2"/>
  <c r="AW42" i="2"/>
  <c r="AD42" i="2"/>
  <c r="AV42" i="2"/>
  <c r="AC42" i="2"/>
  <c r="AU42" i="2"/>
  <c r="AB42" i="2"/>
  <c r="AT42" i="2"/>
  <c r="Z42" i="2"/>
  <c r="AS42" i="2"/>
  <c r="W42" i="2"/>
  <c r="AR42" i="2"/>
  <c r="V42" i="2"/>
  <c r="AP42" i="2"/>
  <c r="U42" i="2"/>
  <c r="BI42" i="2"/>
  <c r="AM42" i="2"/>
  <c r="T42" i="2"/>
  <c r="BH42" i="2"/>
  <c r="AL42" i="2"/>
  <c r="S42" i="2"/>
  <c r="DE52" i="2"/>
  <c r="CO52" i="2"/>
  <c r="BY52" i="2"/>
  <c r="DC52" i="2"/>
  <c r="CM52" i="2"/>
  <c r="BW52" i="2"/>
  <c r="DB52" i="2"/>
  <c r="CL52" i="2"/>
  <c r="BV52" i="2"/>
  <c r="DA52" i="2"/>
  <c r="CK52" i="2"/>
  <c r="BU52" i="2"/>
  <c r="CS52" i="2"/>
  <c r="BX52" i="2"/>
  <c r="CR52" i="2"/>
  <c r="BT52" i="2"/>
  <c r="CQ52" i="2"/>
  <c r="BS52" i="2"/>
  <c r="CN52" i="2"/>
  <c r="BQ52" i="2"/>
  <c r="DH52" i="2"/>
  <c r="CJ52" i="2"/>
  <c r="BP52" i="2"/>
  <c r="DG52" i="2"/>
  <c r="CI52" i="2"/>
  <c r="BO52" i="2"/>
  <c r="DD52" i="2"/>
  <c r="CG52" i="2"/>
  <c r="BM52" i="2"/>
  <c r="CH52" i="2"/>
  <c r="CF52" i="2"/>
  <c r="CE52" i="2"/>
  <c r="CD52" i="2"/>
  <c r="CC52" i="2"/>
  <c r="CB52" i="2"/>
  <c r="CA52" i="2"/>
  <c r="DF52" i="2"/>
  <c r="BZ52" i="2"/>
  <c r="CZ52" i="2"/>
  <c r="BR52" i="2"/>
  <c r="CY52" i="2"/>
  <c r="BN52" i="2"/>
  <c r="CX52" i="2"/>
  <c r="BL52" i="2"/>
  <c r="CW52" i="2"/>
  <c r="BK52" i="2"/>
  <c r="CP52" i="2"/>
  <c r="CT52" i="2"/>
  <c r="CX44" i="2"/>
  <c r="CH44" i="2"/>
  <c r="BR44" i="2"/>
  <c r="DH44" i="2"/>
  <c r="CQ44" i="2"/>
  <c r="BZ44" i="2"/>
  <c r="DG44" i="2"/>
  <c r="CP44" i="2"/>
  <c r="BY44" i="2"/>
  <c r="DF44" i="2"/>
  <c r="CO44" i="2"/>
  <c r="BX44" i="2"/>
  <c r="DE44" i="2"/>
  <c r="CN44" i="2"/>
  <c r="BW44" i="2"/>
  <c r="DC44" i="2"/>
  <c r="CL44" i="2"/>
  <c r="BU44" i="2"/>
  <c r="CF44" i="2"/>
  <c r="DD44" i="2"/>
  <c r="BB46" i="2"/>
  <c r="AL46" i="2"/>
  <c r="V46" i="2"/>
  <c r="AZ46" i="2"/>
  <c r="AT46" i="2"/>
  <c r="AC46" i="2"/>
  <c r="AS46" i="2"/>
  <c r="AB46" i="2"/>
  <c r="AR46" i="2"/>
  <c r="AA46" i="2"/>
  <c r="BI46" i="2"/>
  <c r="AQ46" i="2"/>
  <c r="Z46" i="2"/>
  <c r="BG46" i="2"/>
  <c r="AO46" i="2"/>
  <c r="X46" i="2"/>
  <c r="BF46" i="2"/>
  <c r="AN46" i="2"/>
  <c r="W46" i="2"/>
  <c r="CU52" i="2"/>
  <c r="EY40" i="2"/>
  <c r="EI40" i="2"/>
  <c r="DS40" i="2"/>
  <c r="EW40" i="2"/>
  <c r="EG40" i="2"/>
  <c r="DQ40" i="2"/>
  <c r="EV40" i="2"/>
  <c r="EF40" i="2"/>
  <c r="DP40" i="2"/>
  <c r="EB40" i="2"/>
  <c r="EU40" i="2"/>
  <c r="CB42" i="2"/>
  <c r="BK44" i="2"/>
  <c r="CG44" i="2"/>
  <c r="ET44" i="2"/>
  <c r="ED44" i="2"/>
  <c r="DN44" i="2"/>
  <c r="FG44" i="2"/>
  <c r="EP44" i="2"/>
  <c r="DY44" i="2"/>
  <c r="FF44" i="2"/>
  <c r="EO44" i="2"/>
  <c r="DX44" i="2"/>
  <c r="FE44" i="2"/>
  <c r="EN44" i="2"/>
  <c r="DW44" i="2"/>
  <c r="FD44" i="2"/>
  <c r="EM44" i="2"/>
  <c r="DV44" i="2"/>
  <c r="FB44" i="2"/>
  <c r="EK44" i="2"/>
  <c r="DT44" i="2"/>
  <c r="EF44" i="2"/>
  <c r="FC44" i="2"/>
  <c r="O46" i="2"/>
  <c r="AM46" i="2"/>
  <c r="CV52" i="2"/>
  <c r="EX40" i="2"/>
  <c r="DC42" i="2"/>
  <c r="CM42" i="2"/>
  <c r="BW42" i="2"/>
  <c r="DA42" i="2"/>
  <c r="CK42" i="2"/>
  <c r="BU42" i="2"/>
  <c r="CZ42" i="2"/>
  <c r="CJ42" i="2"/>
  <c r="BT42" i="2"/>
  <c r="CC42" i="2"/>
  <c r="CV42" i="2"/>
  <c r="BL44" i="2"/>
  <c r="CI44" i="2"/>
  <c r="DJ44" i="2"/>
  <c r="EG44" i="2"/>
  <c r="P46" i="2"/>
  <c r="AP46" i="2"/>
  <c r="DK40" i="2"/>
  <c r="ED40" i="2"/>
  <c r="EZ40" i="2"/>
  <c r="BK42" i="2"/>
  <c r="CD42" i="2"/>
  <c r="CW42" i="2"/>
  <c r="BB44" i="2"/>
  <c r="AL44" i="2"/>
  <c r="BI44" i="2"/>
  <c r="AR44" i="2"/>
  <c r="AA44" i="2"/>
  <c r="BH44" i="2"/>
  <c r="AQ44" i="2"/>
  <c r="Z44" i="2"/>
  <c r="BG44" i="2"/>
  <c r="AP44" i="2"/>
  <c r="Y44" i="2"/>
  <c r="BF44" i="2"/>
  <c r="AO44" i="2"/>
  <c r="X44" i="2"/>
  <c r="BD44" i="2"/>
  <c r="AM44" i="2"/>
  <c r="V44" i="2"/>
  <c r="BM44" i="2"/>
  <c r="CJ44" i="2"/>
  <c r="DK44" i="2"/>
  <c r="EH44" i="2"/>
  <c r="Q46" i="2"/>
  <c r="AU46" i="2"/>
  <c r="CL37" i="2"/>
  <c r="DB37" i="2"/>
  <c r="BG40" i="2"/>
  <c r="AQ40" i="2"/>
  <c r="AA40" i="2"/>
  <c r="BE40" i="2"/>
  <c r="AO40" i="2"/>
  <c r="Y40" i="2"/>
  <c r="BD40" i="2"/>
  <c r="AN40" i="2"/>
  <c r="X40" i="2"/>
  <c r="BF40" i="2"/>
  <c r="DL40" i="2"/>
  <c r="EE40" i="2"/>
  <c r="FA40" i="2"/>
  <c r="CU41" i="2"/>
  <c r="CE41" i="2"/>
  <c r="BO41" i="2"/>
  <c r="CS41" i="2"/>
  <c r="CC41" i="2"/>
  <c r="BM41" i="2"/>
  <c r="DH41" i="2"/>
  <c r="CR41" i="2"/>
  <c r="CB41" i="2"/>
  <c r="BL41" i="2"/>
  <c r="CF41" i="2"/>
  <c r="CY41" i="2"/>
  <c r="BL42" i="2"/>
  <c r="CE42" i="2"/>
  <c r="CX42" i="2"/>
  <c r="Q44" i="2"/>
  <c r="AN44" i="2"/>
  <c r="BN44" i="2"/>
  <c r="CK44" i="2"/>
  <c r="DL44" i="2"/>
  <c r="EI44" i="2"/>
  <c r="AT45" i="2"/>
  <c r="AD45" i="2"/>
  <c r="N45" i="2"/>
  <c r="AS45" i="2"/>
  <c r="AB45" i="2"/>
  <c r="BI45" i="2"/>
  <c r="AR45" i="2"/>
  <c r="AA45" i="2"/>
  <c r="BH45" i="2"/>
  <c r="AQ45" i="2"/>
  <c r="Z45" i="2"/>
  <c r="BG45" i="2"/>
  <c r="AP45" i="2"/>
  <c r="Y45" i="2"/>
  <c r="BE45" i="2"/>
  <c r="AN45" i="2"/>
  <c r="W45" i="2"/>
  <c r="BD45" i="2"/>
  <c r="AM45" i="2"/>
  <c r="R46" i="2"/>
  <c r="AV46" i="2"/>
  <c r="AW34" i="2"/>
  <c r="DY34" i="2"/>
  <c r="EO34" i="2"/>
  <c r="FE34" i="2"/>
  <c r="BW37" i="2"/>
  <c r="CM37" i="2"/>
  <c r="DC37" i="2"/>
  <c r="BW39" i="2"/>
  <c r="CO39" i="2"/>
  <c r="S40" i="2"/>
  <c r="AL40" i="2"/>
  <c r="BH40" i="2"/>
  <c r="DM40" i="2"/>
  <c r="EH40" i="2"/>
  <c r="FB40" i="2"/>
  <c r="BK41" i="2"/>
  <c r="CG41" i="2"/>
  <c r="CZ41" i="2"/>
  <c r="BM42" i="2"/>
  <c r="CF42" i="2"/>
  <c r="CY42" i="2"/>
  <c r="R44" i="2"/>
  <c r="AS44" i="2"/>
  <c r="BO44" i="2"/>
  <c r="CM44" i="2"/>
  <c r="DM44" i="2"/>
  <c r="EJ44" i="2"/>
  <c r="P45" i="2"/>
  <c r="AL45" i="2"/>
  <c r="S46" i="2"/>
  <c r="AW46" i="2"/>
  <c r="DN40" i="2"/>
  <c r="EJ40" i="2"/>
  <c r="FC40" i="2"/>
  <c r="BN42" i="2"/>
  <c r="CG42" i="2"/>
  <c r="DB42" i="2"/>
  <c r="S44" i="2"/>
  <c r="AT44" i="2"/>
  <c r="BP44" i="2"/>
  <c r="CR44" i="2"/>
  <c r="DO44" i="2"/>
  <c r="EL44" i="2"/>
  <c r="Q45" i="2"/>
  <c r="AO45" i="2"/>
  <c r="T46" i="2"/>
  <c r="AX46" i="2"/>
  <c r="S34" i="2"/>
  <c r="AI34" i="2"/>
  <c r="AY34" i="2"/>
  <c r="DK34" i="2"/>
  <c r="EA34" i="2"/>
  <c r="EQ34" i="2"/>
  <c r="FG34" i="2"/>
  <c r="BX35" i="2"/>
  <c r="CN35" i="2"/>
  <c r="DD35" i="2"/>
  <c r="BA36" i="2"/>
  <c r="BY37" i="2"/>
  <c r="CO37" i="2"/>
  <c r="DE37" i="2"/>
  <c r="BA38" i="2"/>
  <c r="BY39" i="2"/>
  <c r="U40" i="2"/>
  <c r="AP40" i="2"/>
  <c r="DC40" i="2"/>
  <c r="CM40" i="2"/>
  <c r="BW40" i="2"/>
  <c r="DA40" i="2"/>
  <c r="CK40" i="2"/>
  <c r="BU40" i="2"/>
  <c r="CZ40" i="2"/>
  <c r="CJ40" i="2"/>
  <c r="BT40" i="2"/>
  <c r="CC40" i="2"/>
  <c r="CV40" i="2"/>
  <c r="DO40" i="2"/>
  <c r="EK40" i="2"/>
  <c r="FD40" i="2"/>
  <c r="BP41" i="2"/>
  <c r="CI41" i="2"/>
  <c r="DB41" i="2"/>
  <c r="BO42" i="2"/>
  <c r="CH42" i="2"/>
  <c r="DD42" i="2"/>
  <c r="M43" i="2"/>
  <c r="AJ43" i="2"/>
  <c r="T44" i="2"/>
  <c r="AU44" i="2"/>
  <c r="BQ44" i="2"/>
  <c r="CS44" i="2"/>
  <c r="DP44" i="2"/>
  <c r="EQ44" i="2"/>
  <c r="R45" i="2"/>
  <c r="AU45" i="2"/>
  <c r="U46" i="2"/>
  <c r="AY46" i="2"/>
  <c r="BZ37" i="2"/>
  <c r="CP37" i="2"/>
  <c r="DF37" i="2"/>
  <c r="CU39" i="2"/>
  <c r="CE39" i="2"/>
  <c r="CS39" i="2"/>
  <c r="DH39" i="2"/>
  <c r="CR39" i="2"/>
  <c r="CB39" i="2"/>
  <c r="BZ39" i="2"/>
  <c r="CT39" i="2"/>
  <c r="V40" i="2"/>
  <c r="AR40" i="2"/>
  <c r="DR40" i="2"/>
  <c r="EL40" i="2"/>
  <c r="FE40" i="2"/>
  <c r="BQ41" i="2"/>
  <c r="CJ41" i="2"/>
  <c r="DC41" i="2"/>
  <c r="BP42" i="2"/>
  <c r="CI42" i="2"/>
  <c r="DE42" i="2"/>
  <c r="AY43" i="2"/>
  <c r="AI43" i="2"/>
  <c r="S43" i="2"/>
  <c r="AW43" i="2"/>
  <c r="AG43" i="2"/>
  <c r="Q43" i="2"/>
  <c r="AV43" i="2"/>
  <c r="AF43" i="2"/>
  <c r="P43" i="2"/>
  <c r="AT43" i="2"/>
  <c r="AD43" i="2"/>
  <c r="BE43" i="2"/>
  <c r="U44" i="2"/>
  <c r="AV44" i="2"/>
  <c r="BS44" i="2"/>
  <c r="CT44" i="2"/>
  <c r="DQ44" i="2"/>
  <c r="ER44" i="2"/>
  <c r="S45" i="2"/>
  <c r="AV45" i="2"/>
  <c r="Y46" i="2"/>
  <c r="BA46" i="2"/>
  <c r="FB47" i="2"/>
  <c r="EL47" i="2"/>
  <c r="DV47" i="2"/>
  <c r="FA47" i="2"/>
  <c r="EZ47" i="2"/>
  <c r="EJ47" i="2"/>
  <c r="DT47" i="2"/>
  <c r="EP47" i="2"/>
  <c r="DX47" i="2"/>
  <c r="EO47" i="2"/>
  <c r="DW47" i="2"/>
  <c r="FG47" i="2"/>
  <c r="EN47" i="2"/>
  <c r="DU47" i="2"/>
  <c r="FF47" i="2"/>
  <c r="EM47" i="2"/>
  <c r="DS47" i="2"/>
  <c r="FE47" i="2"/>
  <c r="EK47" i="2"/>
  <c r="DR47" i="2"/>
  <c r="FD47" i="2"/>
  <c r="EI47" i="2"/>
  <c r="DQ47" i="2"/>
  <c r="FC47" i="2"/>
  <c r="EH47" i="2"/>
  <c r="DP47" i="2"/>
  <c r="EY47" i="2"/>
  <c r="EG47" i="2"/>
  <c r="DO47" i="2"/>
  <c r="EX47" i="2"/>
  <c r="EF47" i="2"/>
  <c r="DN47" i="2"/>
  <c r="EU47" i="2"/>
  <c r="FA50" i="2"/>
  <c r="EK50" i="2"/>
  <c r="DU50" i="2"/>
  <c r="EX50" i="2"/>
  <c r="EH50" i="2"/>
  <c r="DR50" i="2"/>
  <c r="EW50" i="2"/>
  <c r="EG50" i="2"/>
  <c r="DQ50" i="2"/>
  <c r="FF50" i="2"/>
  <c r="EM50" i="2"/>
  <c r="DS50" i="2"/>
  <c r="FE50" i="2"/>
  <c r="EL50" i="2"/>
  <c r="DP50" i="2"/>
  <c r="FD50" i="2"/>
  <c r="EJ50" i="2"/>
  <c r="DO50" i="2"/>
  <c r="FB50" i="2"/>
  <c r="EZ50" i="2"/>
  <c r="EE50" i="2"/>
  <c r="DL50" i="2"/>
  <c r="ED50" i="2"/>
  <c r="EC50" i="2"/>
  <c r="FG50" i="2"/>
  <c r="EB50" i="2"/>
  <c r="FC50" i="2"/>
  <c r="EA50" i="2"/>
  <c r="EY50" i="2"/>
  <c r="DZ50" i="2"/>
  <c r="EV50" i="2"/>
  <c r="DY50" i="2"/>
  <c r="EU50" i="2"/>
  <c r="DX50" i="2"/>
  <c r="ET50" i="2"/>
  <c r="DW50" i="2"/>
  <c r="ES50" i="2"/>
  <c r="DV50" i="2"/>
  <c r="ER50" i="2"/>
  <c r="DT50" i="2"/>
  <c r="EQ50" i="2"/>
  <c r="DN50" i="2"/>
  <c r="EP50" i="2"/>
  <c r="DM50" i="2"/>
  <c r="BA34" i="2"/>
  <c r="DM34" i="2"/>
  <c r="EC34" i="2"/>
  <c r="ES34" i="2"/>
  <c r="BZ35" i="2"/>
  <c r="CP35" i="2"/>
  <c r="DF35" i="2"/>
  <c r="BC36" i="2"/>
  <c r="BK37" i="2"/>
  <c r="CA37" i="2"/>
  <c r="CQ37" i="2"/>
  <c r="DG37" i="2"/>
  <c r="BK39" i="2"/>
  <c r="CA39" i="2"/>
  <c r="CV39" i="2"/>
  <c r="W40" i="2"/>
  <c r="AS40" i="2"/>
  <c r="DT40" i="2"/>
  <c r="EM40" i="2"/>
  <c r="FF40" i="2"/>
  <c r="BR41" i="2"/>
  <c r="CK41" i="2"/>
  <c r="DD41" i="2"/>
  <c r="BQ42" i="2"/>
  <c r="CL42" i="2"/>
  <c r="DF42" i="2"/>
  <c r="O43" i="2"/>
  <c r="AL43" i="2"/>
  <c r="BF43" i="2"/>
  <c r="W44" i="2"/>
  <c r="AW44" i="2"/>
  <c r="BT44" i="2"/>
  <c r="CU44" i="2"/>
  <c r="DR44" i="2"/>
  <c r="ES44" i="2"/>
  <c r="T45" i="2"/>
  <c r="AW45" i="2"/>
  <c r="AD46" i="2"/>
  <c r="BC46" i="2"/>
  <c r="DJ47" i="2"/>
  <c r="EV47" i="2"/>
  <c r="DJ50" i="2"/>
  <c r="AL34" i="2"/>
  <c r="DN34" i="2"/>
  <c r="ED34" i="2"/>
  <c r="BK35" i="2"/>
  <c r="CA35" i="2"/>
  <c r="CQ35" i="2"/>
  <c r="AN36" i="2"/>
  <c r="BL37" i="2"/>
  <c r="CB37" i="2"/>
  <c r="CR37" i="2"/>
  <c r="BL39" i="2"/>
  <c r="CC39" i="2"/>
  <c r="CW39" i="2"/>
  <c r="Z40" i="2"/>
  <c r="AT40" i="2"/>
  <c r="BM40" i="2"/>
  <c r="CF40" i="2"/>
  <c r="CY40" i="2"/>
  <c r="DU40" i="2"/>
  <c r="EN40" i="2"/>
  <c r="FG40" i="2"/>
  <c r="BS41" i="2"/>
  <c r="CL41" i="2"/>
  <c r="DE41" i="2"/>
  <c r="BR42" i="2"/>
  <c r="CN42" i="2"/>
  <c r="DG42" i="2"/>
  <c r="R43" i="2"/>
  <c r="AM43" i="2"/>
  <c r="BG43" i="2"/>
  <c r="AB44" i="2"/>
  <c r="AX44" i="2"/>
  <c r="BV44" i="2"/>
  <c r="CV44" i="2"/>
  <c r="DS44" i="2"/>
  <c r="EU44" i="2"/>
  <c r="U45" i="2"/>
  <c r="AX45" i="2"/>
  <c r="AE46" i="2"/>
  <c r="BD46" i="2"/>
  <c r="DK47" i="2"/>
  <c r="EW47" i="2"/>
  <c r="DK50" i="2"/>
  <c r="AX60" i="2"/>
  <c r="AH60" i="2"/>
  <c r="R60" i="2"/>
  <c r="AW60" i="2"/>
  <c r="AG60" i="2"/>
  <c r="Q60" i="2"/>
  <c r="AV60" i="2"/>
  <c r="AF60" i="2"/>
  <c r="P60" i="2"/>
  <c r="AU60" i="2"/>
  <c r="AE60" i="2"/>
  <c r="O60" i="2"/>
  <c r="AT60" i="2"/>
  <c r="AD60" i="2"/>
  <c r="N60" i="2"/>
  <c r="BI60" i="2"/>
  <c r="AS60" i="2"/>
  <c r="AC60" i="2"/>
  <c r="M60" i="2"/>
  <c r="BH60" i="2"/>
  <c r="AR60" i="2"/>
  <c r="AB60" i="2"/>
  <c r="BG60" i="2"/>
  <c r="AQ60" i="2"/>
  <c r="AA60" i="2"/>
  <c r="BF60" i="2"/>
  <c r="AP60" i="2"/>
  <c r="Z60" i="2"/>
  <c r="BE60" i="2"/>
  <c r="AO60" i="2"/>
  <c r="Y60" i="2"/>
  <c r="BD60" i="2"/>
  <c r="AN60" i="2"/>
  <c r="X60" i="2"/>
  <c r="V60" i="2"/>
  <c r="U60" i="2"/>
  <c r="T60" i="2"/>
  <c r="S60" i="2"/>
  <c r="BC60" i="2"/>
  <c r="BB60" i="2"/>
  <c r="BA60" i="2"/>
  <c r="AZ60" i="2"/>
  <c r="AY60" i="2"/>
  <c r="AM60" i="2"/>
  <c r="AL60" i="2"/>
  <c r="BI54" i="2"/>
  <c r="AS54" i="2"/>
  <c r="AC54" i="2"/>
  <c r="M54" i="2"/>
  <c r="BH54" i="2"/>
  <c r="AR54" i="2"/>
  <c r="AB54" i="2"/>
  <c r="BG54" i="2"/>
  <c r="AQ54" i="2"/>
  <c r="AA54" i="2"/>
  <c r="BF54" i="2"/>
  <c r="AP54" i="2"/>
  <c r="Z54" i="2"/>
  <c r="BE54" i="2"/>
  <c r="AO54" i="2"/>
  <c r="Y54" i="2"/>
  <c r="BD54" i="2"/>
  <c r="AN54" i="2"/>
  <c r="X54" i="2"/>
  <c r="BC54" i="2"/>
  <c r="AM54" i="2"/>
  <c r="AJ54" i="2"/>
  <c r="N54" i="2"/>
  <c r="AI54" i="2"/>
  <c r="AH54" i="2"/>
  <c r="AG54" i="2"/>
  <c r="AF54" i="2"/>
  <c r="BB54" i="2"/>
  <c r="AE54" i="2"/>
  <c r="BA54" i="2"/>
  <c r="AD54" i="2"/>
  <c r="AY54" i="2"/>
  <c r="V54" i="2"/>
  <c r="AL54" i="2"/>
  <c r="CX48" i="2"/>
  <c r="CH48" i="2"/>
  <c r="BR48" i="2"/>
  <c r="CW48" i="2"/>
  <c r="CG48" i="2"/>
  <c r="BQ48" i="2"/>
  <c r="CV48" i="2"/>
  <c r="CF48" i="2"/>
  <c r="BP48" i="2"/>
  <c r="CS48" i="2"/>
  <c r="CC48" i="2"/>
  <c r="BM48" i="2"/>
  <c r="CE48" i="2"/>
  <c r="DB48" i="2"/>
  <c r="AT49" i="2"/>
  <c r="AD49" i="2"/>
  <c r="N49" i="2"/>
  <c r="BI49" i="2"/>
  <c r="AS49" i="2"/>
  <c r="AC49" i="2"/>
  <c r="M49" i="2"/>
  <c r="BH49" i="2"/>
  <c r="AR49" i="2"/>
  <c r="AB49" i="2"/>
  <c r="BE49" i="2"/>
  <c r="AO49" i="2"/>
  <c r="Y49" i="2"/>
  <c r="BF49" i="2"/>
  <c r="CW51" i="2"/>
  <c r="CG51" i="2"/>
  <c r="BQ51" i="2"/>
  <c r="CT51" i="2"/>
  <c r="CD51" i="2"/>
  <c r="BN51" i="2"/>
  <c r="CS51" i="2"/>
  <c r="CC51" i="2"/>
  <c r="BM51" i="2"/>
  <c r="DB51" i="2"/>
  <c r="CI51" i="2"/>
  <c r="BO51" i="2"/>
  <c r="DA51" i="2"/>
  <c r="CH51" i="2"/>
  <c r="BL51" i="2"/>
  <c r="CZ51" i="2"/>
  <c r="CF51" i="2"/>
  <c r="BK51" i="2"/>
  <c r="CX51" i="2"/>
  <c r="CB51" i="2"/>
  <c r="CV51" i="2"/>
  <c r="CA51" i="2"/>
  <c r="CU51" i="2"/>
  <c r="BZ51" i="2"/>
  <c r="CO51" i="2"/>
  <c r="BI52" i="2"/>
  <c r="AS52" i="2"/>
  <c r="AC52" i="2"/>
  <c r="M52" i="2"/>
  <c r="BG52" i="2"/>
  <c r="AQ52" i="2"/>
  <c r="AA52" i="2"/>
  <c r="BF52" i="2"/>
  <c r="AP52" i="2"/>
  <c r="Z52" i="2"/>
  <c r="BE52" i="2"/>
  <c r="AO52" i="2"/>
  <c r="Y52" i="2"/>
  <c r="BA52" i="2"/>
  <c r="AG52" i="2"/>
  <c r="AZ52" i="2"/>
  <c r="AF52" i="2"/>
  <c r="AY52" i="2"/>
  <c r="AE52" i="2"/>
  <c r="AW52" i="2"/>
  <c r="AB52" i="2"/>
  <c r="AV52" i="2"/>
  <c r="X52" i="2"/>
  <c r="AU52" i="2"/>
  <c r="W52" i="2"/>
  <c r="AR52" i="2"/>
  <c r="U52" i="2"/>
  <c r="AT54" i="2"/>
  <c r="BZ43" i="2"/>
  <c r="CP43" i="2"/>
  <c r="DF43" i="2"/>
  <c r="ET46" i="2"/>
  <c r="ED46" i="2"/>
  <c r="DN46" i="2"/>
  <c r="ER46" i="2"/>
  <c r="EB46" i="2"/>
  <c r="DL46" i="2"/>
  <c r="EA46" i="2"/>
  <c r="EU46" i="2"/>
  <c r="BK48" i="2"/>
  <c r="CI48" i="2"/>
  <c r="DC48" i="2"/>
  <c r="R49" i="2"/>
  <c r="AL49" i="2"/>
  <c r="BG49" i="2"/>
  <c r="BP51" i="2"/>
  <c r="CP51" i="2"/>
  <c r="AL52" i="2"/>
  <c r="AU54" i="2"/>
  <c r="BL48" i="2"/>
  <c r="CJ48" i="2"/>
  <c r="DD48" i="2"/>
  <c r="S49" i="2"/>
  <c r="AM49" i="2"/>
  <c r="FB49" i="2"/>
  <c r="EL49" i="2"/>
  <c r="DV49" i="2"/>
  <c r="FA49" i="2"/>
  <c r="EK49" i="2"/>
  <c r="DU49" i="2"/>
  <c r="EZ49" i="2"/>
  <c r="EJ49" i="2"/>
  <c r="DT49" i="2"/>
  <c r="EW49" i="2"/>
  <c r="EG49" i="2"/>
  <c r="DQ49" i="2"/>
  <c r="EC49" i="2"/>
  <c r="EX49" i="2"/>
  <c r="BR51" i="2"/>
  <c r="CQ51" i="2"/>
  <c r="AM52" i="2"/>
  <c r="AV54" i="2"/>
  <c r="DX39" i="2"/>
  <c r="EN39" i="2"/>
  <c r="FD39" i="2"/>
  <c r="BL43" i="2"/>
  <c r="CB43" i="2"/>
  <c r="CR43" i="2"/>
  <c r="DH43" i="2"/>
  <c r="DK46" i="2"/>
  <c r="EE46" i="2"/>
  <c r="EW46" i="2"/>
  <c r="AT47" i="2"/>
  <c r="AD47" i="2"/>
  <c r="N47" i="2"/>
  <c r="BH47" i="2"/>
  <c r="AR47" i="2"/>
  <c r="AB47" i="2"/>
  <c r="BC47" i="2"/>
  <c r="BN48" i="2"/>
  <c r="CK48" i="2"/>
  <c r="DE48" i="2"/>
  <c r="T49" i="2"/>
  <c r="AN49" i="2"/>
  <c r="DJ49" i="2"/>
  <c r="ED49" i="2"/>
  <c r="EY49" i="2"/>
  <c r="BS51" i="2"/>
  <c r="CR51" i="2"/>
  <c r="AN52" i="2"/>
  <c r="AW54" i="2"/>
  <c r="DY39" i="2"/>
  <c r="EO39" i="2"/>
  <c r="FE39" i="2"/>
  <c r="DY41" i="2"/>
  <c r="EO41" i="2"/>
  <c r="FE41" i="2"/>
  <c r="BM43" i="2"/>
  <c r="CC43" i="2"/>
  <c r="CS43" i="2"/>
  <c r="DY43" i="2"/>
  <c r="EO43" i="2"/>
  <c r="FE43" i="2"/>
  <c r="CX46" i="2"/>
  <c r="CH46" i="2"/>
  <c r="BR46" i="2"/>
  <c r="CV46" i="2"/>
  <c r="CF46" i="2"/>
  <c r="BP46" i="2"/>
  <c r="CB46" i="2"/>
  <c r="CT46" i="2"/>
  <c r="DM46" i="2"/>
  <c r="EF46" i="2"/>
  <c r="EX46" i="2"/>
  <c r="T47" i="2"/>
  <c r="AL47" i="2"/>
  <c r="BD47" i="2"/>
  <c r="BO48" i="2"/>
  <c r="CL48" i="2"/>
  <c r="DF48" i="2"/>
  <c r="U49" i="2"/>
  <c r="AP49" i="2"/>
  <c r="DK49" i="2"/>
  <c r="EE49" i="2"/>
  <c r="FC49" i="2"/>
  <c r="DE50" i="2"/>
  <c r="DB50" i="2"/>
  <c r="DA50" i="2"/>
  <c r="CX50" i="2"/>
  <c r="CH50" i="2"/>
  <c r="BR50" i="2"/>
  <c r="CW50" i="2"/>
  <c r="CG50" i="2"/>
  <c r="BQ50" i="2"/>
  <c r="CV50" i="2"/>
  <c r="CF50" i="2"/>
  <c r="BP50" i="2"/>
  <c r="CS50" i="2"/>
  <c r="CC50" i="2"/>
  <c r="BM50" i="2"/>
  <c r="CE50" i="2"/>
  <c r="DD50" i="2"/>
  <c r="BT51" i="2"/>
  <c r="CY51" i="2"/>
  <c r="N52" i="2"/>
  <c r="AT52" i="2"/>
  <c r="AX54" i="2"/>
  <c r="DO46" i="2"/>
  <c r="EG46" i="2"/>
  <c r="EY46" i="2"/>
  <c r="BS48" i="2"/>
  <c r="CM48" i="2"/>
  <c r="DG48" i="2"/>
  <c r="V49" i="2"/>
  <c r="AQ49" i="2"/>
  <c r="DL49" i="2"/>
  <c r="EF49" i="2"/>
  <c r="FD49" i="2"/>
  <c r="BU51" i="2"/>
  <c r="DC51" i="2"/>
  <c r="O52" i="2"/>
  <c r="AX52" i="2"/>
  <c r="AZ54" i="2"/>
  <c r="DK39" i="2"/>
  <c r="EA39" i="2"/>
  <c r="EQ39" i="2"/>
  <c r="DK41" i="2"/>
  <c r="EA41" i="2"/>
  <c r="EQ41" i="2"/>
  <c r="BO43" i="2"/>
  <c r="CE43" i="2"/>
  <c r="DK43" i="2"/>
  <c r="EA43" i="2"/>
  <c r="EQ43" i="2"/>
  <c r="FB45" i="2"/>
  <c r="EL45" i="2"/>
  <c r="DV45" i="2"/>
  <c r="DZ45" i="2"/>
  <c r="EQ45" i="2"/>
  <c r="BL46" i="2"/>
  <c r="CD46" i="2"/>
  <c r="CW46" i="2"/>
  <c r="DP46" i="2"/>
  <c r="EH46" i="2"/>
  <c r="EZ46" i="2"/>
  <c r="V47" i="2"/>
  <c r="AN47" i="2"/>
  <c r="BF47" i="2"/>
  <c r="BT48" i="2"/>
  <c r="CN48" i="2"/>
  <c r="DH48" i="2"/>
  <c r="W49" i="2"/>
  <c r="AU49" i="2"/>
  <c r="DM49" i="2"/>
  <c r="EH49" i="2"/>
  <c r="FE49" i="2"/>
  <c r="BL50" i="2"/>
  <c r="CJ50" i="2"/>
  <c r="DG50" i="2"/>
  <c r="BV51" i="2"/>
  <c r="DD51" i="2"/>
  <c r="P52" i="2"/>
  <c r="BB52" i="2"/>
  <c r="O54" i="2"/>
  <c r="W60" i="2"/>
  <c r="DE56" i="2"/>
  <c r="CO56" i="2"/>
  <c r="BY56" i="2"/>
  <c r="DD56" i="2"/>
  <c r="CN56" i="2"/>
  <c r="BX56" i="2"/>
  <c r="DC56" i="2"/>
  <c r="CM56" i="2"/>
  <c r="BW56" i="2"/>
  <c r="DB56" i="2"/>
  <c r="CL56" i="2"/>
  <c r="BV56" i="2"/>
  <c r="DA56" i="2"/>
  <c r="CK56" i="2"/>
  <c r="BU56" i="2"/>
  <c r="CZ56" i="2"/>
  <c r="CJ56" i="2"/>
  <c r="BT56" i="2"/>
  <c r="CY56" i="2"/>
  <c r="CI56" i="2"/>
  <c r="BS56" i="2"/>
  <c r="CX56" i="2"/>
  <c r="CH56" i="2"/>
  <c r="BR56" i="2"/>
  <c r="CW56" i="2"/>
  <c r="CG56" i="2"/>
  <c r="BQ56" i="2"/>
  <c r="CV56" i="2"/>
  <c r="CF56" i="2"/>
  <c r="BP56" i="2"/>
  <c r="CU56" i="2"/>
  <c r="CT56" i="2"/>
  <c r="FA54" i="2"/>
  <c r="EK54" i="2"/>
  <c r="DU54" i="2"/>
  <c r="EZ54" i="2"/>
  <c r="EJ54" i="2"/>
  <c r="DT54" i="2"/>
  <c r="EY54" i="2"/>
  <c r="EI54" i="2"/>
  <c r="DS54" i="2"/>
  <c r="EX54" i="2"/>
  <c r="EH54" i="2"/>
  <c r="DR54" i="2"/>
  <c r="EW54" i="2"/>
  <c r="EG54" i="2"/>
  <c r="DQ54" i="2"/>
  <c r="EV54" i="2"/>
  <c r="EF54" i="2"/>
  <c r="DP54" i="2"/>
  <c r="EU54" i="2"/>
  <c r="EE54" i="2"/>
  <c r="DO54" i="2"/>
  <c r="ET54" i="2"/>
  <c r="ED54" i="2"/>
  <c r="DN54" i="2"/>
  <c r="ES54" i="2"/>
  <c r="EO54" i="2"/>
  <c r="BL56" i="2"/>
  <c r="DG56" i="2"/>
  <c r="DY48" i="2"/>
  <c r="EO48" i="2"/>
  <c r="FE48" i="2"/>
  <c r="EB52" i="2"/>
  <c r="DJ54" i="2"/>
  <c r="EP54" i="2"/>
  <c r="BM56" i="2"/>
  <c r="DH56" i="2"/>
  <c r="FA52" i="2"/>
  <c r="EK52" i="2"/>
  <c r="DU52" i="2"/>
  <c r="EY52" i="2"/>
  <c r="EI52" i="2"/>
  <c r="DS52" i="2"/>
  <c r="EX52" i="2"/>
  <c r="EH52" i="2"/>
  <c r="DR52" i="2"/>
  <c r="EW52" i="2"/>
  <c r="EG52" i="2"/>
  <c r="DQ52" i="2"/>
  <c r="EC52" i="2"/>
  <c r="EZ52" i="2"/>
  <c r="DE54" i="2"/>
  <c r="CO54" i="2"/>
  <c r="BY54" i="2"/>
  <c r="DD54" i="2"/>
  <c r="CN54" i="2"/>
  <c r="BX54" i="2"/>
  <c r="DC54" i="2"/>
  <c r="CM54" i="2"/>
  <c r="BW54" i="2"/>
  <c r="DB54" i="2"/>
  <c r="CL54" i="2"/>
  <c r="BV54" i="2"/>
  <c r="DA54" i="2"/>
  <c r="CK54" i="2"/>
  <c r="BU54" i="2"/>
  <c r="CZ54" i="2"/>
  <c r="CJ54" i="2"/>
  <c r="BT54" i="2"/>
  <c r="CY54" i="2"/>
  <c r="CI54" i="2"/>
  <c r="BS54" i="2"/>
  <c r="CG54" i="2"/>
  <c r="DK54" i="2"/>
  <c r="EQ54" i="2"/>
  <c r="BN56" i="2"/>
  <c r="FA56" i="2"/>
  <c r="EK56" i="2"/>
  <c r="DU56" i="2"/>
  <c r="EZ56" i="2"/>
  <c r="EJ56" i="2"/>
  <c r="DT56" i="2"/>
  <c r="EY56" i="2"/>
  <c r="EI56" i="2"/>
  <c r="DS56" i="2"/>
  <c r="EX56" i="2"/>
  <c r="EH56" i="2"/>
  <c r="DR56" i="2"/>
  <c r="EW56" i="2"/>
  <c r="EG56" i="2"/>
  <c r="DQ56" i="2"/>
  <c r="EV56" i="2"/>
  <c r="EF56" i="2"/>
  <c r="DP56" i="2"/>
  <c r="EU56" i="2"/>
  <c r="EE56" i="2"/>
  <c r="DO56" i="2"/>
  <c r="ET56" i="2"/>
  <c r="ED56" i="2"/>
  <c r="DN56" i="2"/>
  <c r="ES56" i="2"/>
  <c r="EC56" i="2"/>
  <c r="DM56" i="2"/>
  <c r="ER56" i="2"/>
  <c r="EB56" i="2"/>
  <c r="DL56" i="2"/>
  <c r="FG56" i="2"/>
  <c r="EQ56" i="2"/>
  <c r="EA56" i="2"/>
  <c r="DK56" i="2"/>
  <c r="FF56" i="2"/>
  <c r="T48" i="2"/>
  <c r="AJ48" i="2"/>
  <c r="AZ48" i="2"/>
  <c r="DL48" i="2"/>
  <c r="EB48" i="2"/>
  <c r="ER48" i="2"/>
  <c r="T50" i="2"/>
  <c r="AJ50" i="2"/>
  <c r="AZ50" i="2"/>
  <c r="DK52" i="2"/>
  <c r="EE52" i="2"/>
  <c r="FC52" i="2"/>
  <c r="BL54" i="2"/>
  <c r="CP54" i="2"/>
  <c r="DM54" i="2"/>
  <c r="FB54" i="2"/>
  <c r="BZ56" i="2"/>
  <c r="DV56" i="2"/>
  <c r="BA48" i="2"/>
  <c r="DM48" i="2"/>
  <c r="EC48" i="2"/>
  <c r="ES48" i="2"/>
  <c r="BA50" i="2"/>
  <c r="DL52" i="2"/>
  <c r="EF52" i="2"/>
  <c r="FD52" i="2"/>
  <c r="BM54" i="2"/>
  <c r="CQ54" i="2"/>
  <c r="DV54" i="2"/>
  <c r="FC54" i="2"/>
  <c r="CA56" i="2"/>
  <c r="DW56" i="2"/>
  <c r="BZ45" i="2"/>
  <c r="CP45" i="2"/>
  <c r="BZ47" i="2"/>
  <c r="CP47" i="2"/>
  <c r="V48" i="2"/>
  <c r="AL48" i="2"/>
  <c r="DN48" i="2"/>
  <c r="ED48" i="2"/>
  <c r="BZ49" i="2"/>
  <c r="CP49" i="2"/>
  <c r="V50" i="2"/>
  <c r="AL50" i="2"/>
  <c r="DM52" i="2"/>
  <c r="EJ52" i="2"/>
  <c r="FE52" i="2"/>
  <c r="CW53" i="2"/>
  <c r="CG53" i="2"/>
  <c r="BQ53" i="2"/>
  <c r="CV53" i="2"/>
  <c r="CF53" i="2"/>
  <c r="BP53" i="2"/>
  <c r="CU53" i="2"/>
  <c r="CE53" i="2"/>
  <c r="BO53" i="2"/>
  <c r="CT53" i="2"/>
  <c r="CD53" i="2"/>
  <c r="BN53" i="2"/>
  <c r="CS53" i="2"/>
  <c r="CC53" i="2"/>
  <c r="BM53" i="2"/>
  <c r="DH53" i="2"/>
  <c r="CR53" i="2"/>
  <c r="CB53" i="2"/>
  <c r="BL53" i="2"/>
  <c r="CL53" i="2"/>
  <c r="BN54" i="2"/>
  <c r="CR54" i="2"/>
  <c r="DW54" i="2"/>
  <c r="FD54" i="2"/>
  <c r="CB56" i="2"/>
  <c r="DX56" i="2"/>
  <c r="BZ61" i="2"/>
  <c r="CP61" i="2"/>
  <c r="DF61" i="2"/>
  <c r="CA61" i="2"/>
  <c r="CQ61" i="2"/>
  <c r="DG61" i="2"/>
  <c r="BL61" i="2"/>
  <c r="CB61" i="2"/>
  <c r="CR61" i="2"/>
  <c r="DH61" i="2"/>
  <c r="BM61" i="2"/>
  <c r="CC61" i="2"/>
  <c r="CS61" i="2"/>
  <c r="DY61" i="2"/>
  <c r="EO61" i="2"/>
  <c r="FE61" i="2"/>
  <c r="BY55" i="2"/>
  <c r="CO55" i="2"/>
  <c r="DE55" i="2"/>
  <c r="BA56" i="2"/>
  <c r="BN61" i="2"/>
  <c r="CD61" i="2"/>
  <c r="CT61" i="2"/>
  <c r="DJ61" i="2"/>
  <c r="DZ61" i="2"/>
  <c r="EP61" i="2"/>
  <c r="FF61" i="2"/>
  <c r="BZ55" i="2"/>
  <c r="CP55" i="2"/>
  <c r="DF55" i="2"/>
  <c r="V56" i="2"/>
  <c r="AL56" i="2"/>
  <c r="BB56" i="2"/>
  <c r="BO61" i="2"/>
  <c r="CE61" i="2"/>
  <c r="CU61" i="2"/>
  <c r="DK61" i="2"/>
  <c r="EA61" i="2"/>
  <c r="EQ61" i="2"/>
  <c r="FG61" i="2"/>
  <c r="BK55" i="2"/>
  <c r="CA55" i="2"/>
  <c r="CQ55" i="2"/>
  <c r="DG55" i="2"/>
  <c r="W56" i="2"/>
  <c r="AM56" i="2"/>
  <c r="BC56" i="2"/>
  <c r="BP61" i="2"/>
  <c r="CF61" i="2"/>
  <c r="CV61" i="2"/>
  <c r="DL61" i="2"/>
  <c r="EB61" i="2"/>
  <c r="ER61" i="2"/>
  <c r="BL55" i="2"/>
  <c r="CB55" i="2"/>
  <c r="CR55" i="2"/>
  <c r="DH55" i="2"/>
  <c r="X56" i="2"/>
  <c r="AN56" i="2"/>
  <c r="BD56" i="2"/>
  <c r="DU60" i="2"/>
  <c r="EK60" i="2"/>
  <c r="FA60" i="2"/>
  <c r="BA61" i="2"/>
  <c r="BQ61" i="2"/>
  <c r="CG61" i="2"/>
  <c r="CW61" i="2"/>
  <c r="DM61" i="2"/>
  <c r="EC61" i="2"/>
  <c r="ES61" i="2"/>
  <c r="Q51" i="2"/>
  <c r="AG51" i="2"/>
  <c r="AW51" i="2"/>
  <c r="DY51" i="2"/>
  <c r="EO51" i="2"/>
  <c r="FE51" i="2"/>
  <c r="Q53" i="2"/>
  <c r="AG53" i="2"/>
  <c r="AW53" i="2"/>
  <c r="DY53" i="2"/>
  <c r="EO53" i="2"/>
  <c r="Q55" i="2"/>
  <c r="AG55" i="2"/>
  <c r="AW55" i="2"/>
  <c r="BM55" i="2"/>
  <c r="CC55" i="2"/>
  <c r="CS55" i="2"/>
  <c r="DY55" i="2"/>
  <c r="EO55" i="2"/>
  <c r="FE55" i="2"/>
  <c r="Y56" i="2"/>
  <c r="AO56" i="2"/>
  <c r="BE56" i="2"/>
  <c r="BZ60" i="2"/>
  <c r="CP60" i="2"/>
  <c r="DF60" i="2"/>
  <c r="DV60" i="2"/>
  <c r="EL60" i="2"/>
  <c r="FB60" i="2"/>
  <c r="V61" i="2"/>
  <c r="AL61" i="2"/>
  <c r="BB61" i="2"/>
  <c r="BR61" i="2"/>
  <c r="CH61" i="2"/>
  <c r="CX61" i="2"/>
  <c r="DN61" i="2"/>
  <c r="ED61" i="2"/>
  <c r="ET61" i="2"/>
  <c r="R51" i="2"/>
  <c r="AH51" i="2"/>
  <c r="AX51" i="2"/>
  <c r="DJ51" i="2"/>
  <c r="DZ51" i="2"/>
  <c r="EP51" i="2"/>
  <c r="FF51" i="2"/>
  <c r="AX53" i="2"/>
  <c r="BN55" i="2"/>
  <c r="CD55" i="2"/>
  <c r="CT55" i="2"/>
  <c r="EP55" i="2"/>
  <c r="FF55" i="2"/>
  <c r="Z56" i="2"/>
  <c r="AP56" i="2"/>
  <c r="BF56" i="2"/>
  <c r="BK60" i="2"/>
  <c r="CA60" i="2"/>
  <c r="CQ60" i="2"/>
  <c r="DG60" i="2"/>
  <c r="DW60" i="2"/>
  <c r="EM60" i="2"/>
  <c r="FC60" i="2"/>
  <c r="W61" i="2"/>
  <c r="AM61" i="2"/>
  <c r="BC61" i="2"/>
  <c r="BS61" i="2"/>
  <c r="CI61" i="2"/>
  <c r="CY61" i="2"/>
  <c r="DO61" i="2"/>
  <c r="EE61" i="2"/>
  <c r="EU61" i="2"/>
  <c r="BO55" i="2"/>
  <c r="CE55" i="2"/>
  <c r="CU55" i="2"/>
  <c r="EA55" i="2"/>
  <c r="EQ55" i="2"/>
  <c r="FG55" i="2"/>
  <c r="AA56" i="2"/>
  <c r="AQ56" i="2"/>
  <c r="BG56" i="2"/>
  <c r="BL60" i="2"/>
  <c r="CB60" i="2"/>
  <c r="CR60" i="2"/>
  <c r="DH60" i="2"/>
  <c r="DX60" i="2"/>
  <c r="EN60" i="2"/>
  <c r="FD60" i="2"/>
  <c r="X61" i="2"/>
  <c r="AN61" i="2"/>
  <c r="BD61" i="2"/>
  <c r="BT61" i="2"/>
  <c r="CJ61" i="2"/>
  <c r="CZ61" i="2"/>
  <c r="DP61" i="2"/>
  <c r="EF61" i="2"/>
  <c r="EV61" i="2"/>
  <c r="BP55" i="2"/>
  <c r="CF55" i="2"/>
  <c r="CV55" i="2"/>
  <c r="AB56" i="2"/>
  <c r="AR56" i="2"/>
  <c r="BH56" i="2"/>
  <c r="DY60" i="2"/>
  <c r="EO60" i="2"/>
  <c r="FE60" i="2"/>
  <c r="BE61" i="2"/>
  <c r="BU61" i="2"/>
  <c r="CK61" i="2"/>
  <c r="DA61" i="2"/>
  <c r="DQ61" i="2"/>
  <c r="EG61" i="2"/>
  <c r="EW61" i="2"/>
  <c r="DM51" i="2"/>
  <c r="EC51" i="2"/>
  <c r="BQ55" i="2"/>
  <c r="CG55" i="2"/>
  <c r="EC55" i="2"/>
  <c r="M56" i="2"/>
  <c r="AC56" i="2"/>
  <c r="AS56" i="2"/>
  <c r="BN60" i="2"/>
  <c r="CD60" i="2"/>
  <c r="DJ60" i="2"/>
  <c r="DZ60" i="2"/>
  <c r="EP60" i="2"/>
  <c r="Z61" i="2"/>
  <c r="AP61" i="2"/>
  <c r="BV61" i="2"/>
  <c r="CL61" i="2"/>
  <c r="DR61" i="2"/>
  <c r="EH61" i="2"/>
</calcChain>
</file>

<file path=xl/sharedStrings.xml><?xml version="1.0" encoding="utf-8"?>
<sst xmlns="http://schemas.openxmlformats.org/spreadsheetml/2006/main" count="259" uniqueCount="91">
  <si>
    <t>Darstellung der Gesamtfinanzierung                                                                                     Schaffung von Arbeitsgelegenheiten mit Mehraufwandsentschädigung § 16d SGB II</t>
  </si>
  <si>
    <t xml:space="preserve">Maßnahmenummer: </t>
  </si>
  <si>
    <t>lfd. Nr.</t>
  </si>
  <si>
    <t>Ausgabepositionen</t>
  </si>
  <si>
    <t>Gesamt- ausgaben für Projekt gem. Finanzplan</t>
  </si>
  <si>
    <t>Betrag lt. Abrechnung</t>
  </si>
  <si>
    <t>Betrag nach Prüfung / anerkannt</t>
  </si>
  <si>
    <t>1.</t>
  </si>
  <si>
    <t xml:space="preserve">Personalausgaben </t>
  </si>
  <si>
    <t>1.1</t>
  </si>
  <si>
    <t>Verwaltungspauschale max. 15% der Personalkosten unter 1.2</t>
  </si>
  <si>
    <t>1.2</t>
  </si>
  <si>
    <t>Betreuungspersonal/Vorarbeiter (inklusive Anteile Berufsgenossenschaft)</t>
  </si>
  <si>
    <t xml:space="preserve">Summe Personalausgaben     </t>
  </si>
  <si>
    <t>2.</t>
  </si>
  <si>
    <t xml:space="preserve">Sachausgaben </t>
  </si>
  <si>
    <t>2.1</t>
  </si>
  <si>
    <t>Arbeitsmaterial für Teilnehmende</t>
  </si>
  <si>
    <t>2.2</t>
  </si>
  <si>
    <t>Miete und Leasing für Geräte</t>
  </si>
  <si>
    <t>2.3</t>
  </si>
  <si>
    <t>Leasing für Auto</t>
  </si>
  <si>
    <t>2.4</t>
  </si>
  <si>
    <t>Mieten u. Mietnebenkosten für Werkstätten</t>
  </si>
  <si>
    <t>2.5</t>
  </si>
  <si>
    <t>Projektbezogene Versicherungen (Haftpflicht,/Unfall)</t>
  </si>
  <si>
    <t>2.6</t>
  </si>
  <si>
    <t>Fahrkosten für Betreuung</t>
  </si>
  <si>
    <t>2.7</t>
  </si>
  <si>
    <t>Kosten f. Arbeitssicherheit/Arbeitsschutzbelehrung</t>
  </si>
  <si>
    <t>2.8</t>
  </si>
  <si>
    <t>Kosten für Arbeitsbekleidung u. Arbeitsschutzbekleidung</t>
  </si>
  <si>
    <t>2.9</t>
  </si>
  <si>
    <t>Weitere Sachausgaben</t>
  </si>
  <si>
    <t xml:space="preserve">Summe Sachausgaben     </t>
  </si>
  <si>
    <t>Summe Personal- und Sachausgaben</t>
  </si>
  <si>
    <t>3.</t>
  </si>
  <si>
    <t>Mehraufwandsentschädigung</t>
  </si>
  <si>
    <t>3.1</t>
  </si>
  <si>
    <t>Summe Gesamt</t>
  </si>
  <si>
    <t xml:space="preserve">Ort, Datum </t>
  </si>
  <si>
    <t>Unterschrift und Stempel Maßnahmeträger</t>
  </si>
  <si>
    <t>Chronologische Darstellung der tatsächlichen Einnahmen und Ausgaben (EAÜ)</t>
  </si>
  <si>
    <t>Es wird ausdrücklich bestätigt, dass die erklärten Ausgaben notwendig waren, dass die Grundsätze der Wirtschaftlichkeit und Sparsamkeit beachtet worden sind und die Angaben mit den Büchern und Belegen übereinstimmen. Die Zuwendung wurde ausschließlich im Rahmen der "Arbeitsgelegenheiten mit Mehraufwandsentschädigung" verwendet. Die Verwendung erfolgte entsprechend der im Bewilligungsbescheid aufgeführten Tätigkeitsbeschreibung der Arbeitsstelle/n. Die Richtigkeit aller Eintragungen wird hiermit bestätigt.</t>
  </si>
  <si>
    <t>Zuwendungsempfänger:</t>
  </si>
  <si>
    <t>Anschrift:</t>
  </si>
  <si>
    <t>zuwendungsfähige Gesamtausgaben lt. Bescheid:</t>
  </si>
  <si>
    <t xml:space="preserve">Gesamtausgaben lt. Abrechnung: </t>
  </si>
  <si>
    <t>Maßnahmezeitraum:</t>
  </si>
  <si>
    <t>Maßnahme:</t>
  </si>
  <si>
    <t>Maßnahmenummer:</t>
  </si>
  <si>
    <t xml:space="preserve">Stempel und Unterschrift </t>
  </si>
  <si>
    <t>Einnahmen (Eigenmittel, Zuwendungen Dritter, andere öffentliche Mittel)</t>
  </si>
  <si>
    <t>Ausgaben (alle mit dem Projekt zusammenhängenden Ausgaben)</t>
  </si>
  <si>
    <t>Kontoeingang/Zahlung am</t>
  </si>
  <si>
    <t>Betrag in</t>
  </si>
  <si>
    <t>Einzahler</t>
  </si>
  <si>
    <t>Einzahlungsgrund</t>
  </si>
  <si>
    <t>Verwendungszweck</t>
  </si>
  <si>
    <t>Beleg-Nr. der Einnahme/ Ausgabe (Journal-Nr.)</t>
  </si>
  <si>
    <t>Gesamtbetrag der Rechnung</t>
  </si>
  <si>
    <t>davon Betrag für Projekt</t>
  </si>
  <si>
    <t>Bemerkung Jobcenter</t>
  </si>
  <si>
    <t>2010/davon Betrag für Projekt (L)</t>
  </si>
  <si>
    <t>2010/anerkannt (P)</t>
  </si>
  <si>
    <t>2011/davon bentragt für Projekt (L)</t>
  </si>
  <si>
    <t>2011/anerkannt (P)</t>
  </si>
  <si>
    <t>2012/davomn Betrag für Projekt (L)</t>
  </si>
  <si>
    <t>2012/anerkannt (P)</t>
  </si>
  <si>
    <t>Datum</t>
  </si>
  <si>
    <t>€</t>
  </si>
  <si>
    <t>Name/Bezeichnung</t>
  </si>
  <si>
    <t>Ausgabe lt. Gliederung im Finanzierungs-plan des Antrags</t>
  </si>
  <si>
    <t>Empfänger der Zahlung</t>
  </si>
  <si>
    <t>Zahlungsgrund</t>
  </si>
  <si>
    <t>1.3</t>
  </si>
  <si>
    <t>1.4</t>
  </si>
  <si>
    <t>2.10</t>
  </si>
  <si>
    <t>2.11</t>
  </si>
  <si>
    <t>2.12</t>
  </si>
  <si>
    <t>2.13</t>
  </si>
  <si>
    <t>2.14</t>
  </si>
  <si>
    <t>2.15</t>
  </si>
  <si>
    <t>3.2</t>
  </si>
  <si>
    <t>3.3</t>
  </si>
  <si>
    <t>3.4</t>
  </si>
  <si>
    <t>3.5</t>
  </si>
  <si>
    <t>Jahr</t>
  </si>
  <si>
    <t>1.5</t>
  </si>
  <si>
    <t>-</t>
  </si>
  <si>
    <t>Verwaltungspauschale lt. Bewilligungsbescheid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</si>
</sst>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Red]#,##0.00"/>
  </numFmts>
  <fonts count="25" x14ac:knownFonts="1">
    <font>
      <sz val="11"/>
      <color theme="1"/>
      <name val="Calibri"/>
      <family val="2"/>
      <scheme val="minor"/>
    </font>
    <font>
      <sz val="11"/>
      <color theme="1"/>
      <name val="Calibri"/>
      <family val="2"/>
      <scheme val="minor"/>
    </font>
    <font>
      <b/>
      <sz val="11"/>
      <name val="Arial"/>
      <family val="2"/>
    </font>
    <font>
      <sz val="9"/>
      <name val="Arial"/>
      <family val="2"/>
    </font>
    <font>
      <sz val="11"/>
      <name val="Arial"/>
      <family val="2"/>
    </font>
    <font>
      <b/>
      <sz val="10"/>
      <name val="Arial"/>
      <family val="2"/>
    </font>
    <font>
      <b/>
      <sz val="11"/>
      <name val="Arial Narrow"/>
      <family val="2"/>
    </font>
    <font>
      <b/>
      <sz val="11"/>
      <color indexed="8"/>
      <name val="Arial Narrow"/>
      <family val="2"/>
    </font>
    <font>
      <sz val="10"/>
      <name val="Arial"/>
      <family val="2"/>
    </font>
    <font>
      <sz val="11"/>
      <name val="Arial Narrow"/>
      <family val="2"/>
    </font>
    <font>
      <sz val="10"/>
      <name val="Arial"/>
      <family val="2"/>
    </font>
    <font>
      <sz val="10"/>
      <name val="Arial Narrow"/>
      <family val="2"/>
    </font>
    <font>
      <b/>
      <sz val="9"/>
      <name val="Arial"/>
      <family val="2"/>
    </font>
    <font>
      <b/>
      <sz val="12"/>
      <name val="Arial"/>
      <family val="2"/>
    </font>
    <font>
      <b/>
      <sz val="9"/>
      <name val="Arial"/>
      <family val="2"/>
    </font>
    <font>
      <sz val="14"/>
      <name val="Arial"/>
      <family val="2"/>
    </font>
    <font>
      <b/>
      <sz val="14"/>
      <name val="Arial"/>
      <family val="2"/>
    </font>
    <font>
      <b/>
      <sz val="14"/>
      <color indexed="10"/>
      <name val="Arial"/>
      <family val="2"/>
    </font>
    <font>
      <sz val="12"/>
      <name val="Arial"/>
      <family val="2"/>
    </font>
    <font>
      <b/>
      <sz val="12"/>
      <color indexed="10"/>
      <name val="Arial"/>
      <family val="2"/>
    </font>
    <font>
      <sz val="8"/>
      <name val="Arial"/>
      <family val="2"/>
    </font>
    <font>
      <b/>
      <sz val="10"/>
      <name val="Arial"/>
      <family val="2"/>
    </font>
    <font>
      <b/>
      <sz val="8"/>
      <name val="Arial"/>
      <family val="2"/>
    </font>
    <font>
      <b/>
      <sz val="10"/>
      <color indexed="10"/>
      <name val="Arial"/>
      <family val="2"/>
    </font>
    <font>
      <i/>
      <sz val="8"/>
      <name val="Arial"/>
      <family val="2"/>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CC"/>
        <bgColor indexed="64"/>
      </patternFill>
    </fill>
    <fill>
      <patternFill patternType="solid">
        <fgColor indexed="13"/>
        <bgColor indexed="64"/>
      </patternFill>
    </fill>
    <fill>
      <patternFill patternType="solid">
        <fgColor theme="0" tint="-0.14999847407452621"/>
        <bgColor indexed="64"/>
      </patternFill>
    </fill>
    <fill>
      <patternFill patternType="solid">
        <fgColor indexed="22"/>
        <bgColor indexed="64"/>
      </patternFill>
    </fill>
  </fills>
  <borders count="56">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31">
    <xf numFmtId="0" fontId="0" fillId="0" borderId="0" xfId="0"/>
    <xf numFmtId="0" fontId="3" fillId="0" borderId="0" xfId="0" applyFont="1"/>
    <xf numFmtId="0" fontId="5" fillId="0" borderId="0" xfId="0" applyFont="1" applyBorder="1" applyAlignment="1">
      <alignment horizontal="center"/>
    </xf>
    <xf numFmtId="49" fontId="6" fillId="2" borderId="2" xfId="0" applyNumberFormat="1" applyFont="1" applyFill="1" applyBorder="1" applyAlignment="1">
      <alignment horizontal="center" wrapText="1"/>
    </xf>
    <xf numFmtId="0" fontId="7" fillId="2" borderId="3" xfId="0" applyFont="1" applyFill="1" applyBorder="1" applyAlignment="1">
      <alignment horizontal="left" wrapText="1"/>
    </xf>
    <xf numFmtId="0" fontId="5" fillId="3" borderId="3"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49" fontId="6" fillId="4" borderId="5" xfId="0" applyNumberFormat="1" applyFont="1" applyFill="1" applyBorder="1" applyAlignment="1">
      <alignment horizontal="center" wrapText="1"/>
    </xf>
    <xf numFmtId="0" fontId="6" fillId="4" borderId="1" xfId="0" applyFont="1" applyFill="1" applyBorder="1" applyAlignment="1">
      <alignment wrapText="1"/>
    </xf>
    <xf numFmtId="0" fontId="3" fillId="4" borderId="1" xfId="0" applyFont="1" applyFill="1" applyBorder="1"/>
    <xf numFmtId="0" fontId="3" fillId="4" borderId="6" xfId="0" applyFont="1" applyFill="1" applyBorder="1"/>
    <xf numFmtId="49" fontId="9" fillId="2" borderId="7" xfId="0" applyNumberFormat="1" applyFont="1" applyFill="1" applyBorder="1" applyAlignment="1">
      <alignment horizontal="center" wrapText="1"/>
    </xf>
    <xf numFmtId="4" fontId="9" fillId="2" borderId="8" xfId="0" applyNumberFormat="1" applyFont="1" applyFill="1" applyBorder="1" applyAlignment="1" applyProtection="1">
      <alignment wrapText="1"/>
      <protection locked="0"/>
    </xf>
    <xf numFmtId="44" fontId="3" fillId="0" borderId="8" xfId="1" applyFont="1" applyFill="1" applyBorder="1"/>
    <xf numFmtId="44" fontId="10" fillId="0" borderId="8" xfId="1" applyFont="1" applyFill="1" applyBorder="1"/>
    <xf numFmtId="164" fontId="3" fillId="0" borderId="9" xfId="0" applyNumberFormat="1" applyFont="1" applyFill="1" applyBorder="1"/>
    <xf numFmtId="49" fontId="9" fillId="2" borderId="10" xfId="0" applyNumberFormat="1" applyFont="1" applyFill="1" applyBorder="1" applyAlignment="1">
      <alignment horizontal="center" wrapText="1"/>
    </xf>
    <xf numFmtId="4" fontId="9" fillId="2" borderId="11" xfId="0" applyNumberFormat="1" applyFont="1" applyFill="1" applyBorder="1" applyAlignment="1" applyProtection="1">
      <alignment wrapText="1"/>
      <protection locked="0"/>
    </xf>
    <xf numFmtId="44" fontId="3" fillId="0" borderId="11" xfId="1" applyFont="1" applyFill="1" applyBorder="1"/>
    <xf numFmtId="164" fontId="3" fillId="0" borderId="12" xfId="0" applyNumberFormat="1" applyFont="1" applyFill="1" applyBorder="1"/>
    <xf numFmtId="49" fontId="6" fillId="3" borderId="2" xfId="0" applyNumberFormat="1" applyFont="1" applyFill="1" applyBorder="1" applyAlignment="1">
      <alignment horizontal="center" wrapText="1"/>
    </xf>
    <xf numFmtId="0" fontId="7" fillId="3" borderId="3" xfId="0" applyFont="1" applyFill="1" applyBorder="1" applyAlignment="1">
      <alignment wrapText="1"/>
    </xf>
    <xf numFmtId="44" fontId="3" fillId="3" borderId="3" xfId="1" applyFont="1" applyFill="1" applyBorder="1"/>
    <xf numFmtId="164" fontId="3" fillId="3" borderId="4" xfId="0" applyNumberFormat="1" applyFont="1" applyFill="1" applyBorder="1"/>
    <xf numFmtId="49" fontId="11" fillId="0" borderId="13" xfId="0" applyNumberFormat="1" applyFont="1" applyBorder="1" applyAlignment="1">
      <alignment horizontal="center" wrapText="1"/>
    </xf>
    <xf numFmtId="0" fontId="11" fillId="0" borderId="0" xfId="0" applyFont="1" applyBorder="1" applyAlignment="1">
      <alignment wrapText="1"/>
    </xf>
    <xf numFmtId="164" fontId="3" fillId="0" borderId="14" xfId="0" applyNumberFormat="1" applyFont="1" applyFill="1" applyBorder="1"/>
    <xf numFmtId="164" fontId="3" fillId="0" borderId="15" xfId="0" applyNumberFormat="1" applyFont="1" applyFill="1" applyBorder="1"/>
    <xf numFmtId="49" fontId="6" fillId="4" borderId="16" xfId="0" applyNumberFormat="1" applyFont="1" applyFill="1" applyBorder="1" applyAlignment="1">
      <alignment horizontal="center" wrapText="1"/>
    </xf>
    <xf numFmtId="0" fontId="6" fillId="4" borderId="17" xfId="0" applyFont="1" applyFill="1" applyBorder="1" applyAlignment="1">
      <alignment wrapText="1"/>
    </xf>
    <xf numFmtId="164" fontId="12" fillId="4" borderId="17" xfId="0" applyNumberFormat="1" applyFont="1" applyFill="1" applyBorder="1"/>
    <xf numFmtId="164" fontId="12" fillId="4" borderId="18" xfId="0" applyNumberFormat="1" applyFont="1" applyFill="1" applyBorder="1"/>
    <xf numFmtId="0" fontId="9" fillId="2" borderId="8" xfId="0" applyFont="1" applyFill="1" applyBorder="1" applyAlignment="1" applyProtection="1">
      <alignment wrapText="1"/>
      <protection locked="0"/>
    </xf>
    <xf numFmtId="44" fontId="3" fillId="0" borderId="0" xfId="1" applyFont="1" applyFill="1" applyBorder="1"/>
    <xf numFmtId="0" fontId="3" fillId="0" borderId="9" xfId="0" applyFont="1" applyFill="1" applyBorder="1"/>
    <xf numFmtId="49" fontId="9" fillId="2" borderId="19" xfId="0" applyNumberFormat="1" applyFont="1" applyFill="1" applyBorder="1" applyAlignment="1">
      <alignment horizontal="center" wrapText="1"/>
    </xf>
    <xf numFmtId="0" fontId="9" fillId="2" borderId="20" xfId="0" applyFont="1" applyFill="1" applyBorder="1" applyAlignment="1" applyProtection="1">
      <alignment wrapText="1"/>
      <protection locked="0"/>
    </xf>
    <xf numFmtId="44" fontId="3" fillId="0" borderId="20" xfId="1" applyFont="1" applyFill="1" applyBorder="1"/>
    <xf numFmtId="164" fontId="3" fillId="0" borderId="21" xfId="0" applyNumberFormat="1" applyFont="1" applyFill="1" applyBorder="1"/>
    <xf numFmtId="0" fontId="9" fillId="3" borderId="20" xfId="0" applyFont="1" applyFill="1" applyBorder="1" applyAlignment="1" applyProtection="1">
      <alignment wrapText="1"/>
      <protection locked="0"/>
    </xf>
    <xf numFmtId="0" fontId="9" fillId="2" borderId="11" xfId="0" applyFont="1" applyFill="1" applyBorder="1" applyAlignment="1" applyProtection="1">
      <alignment wrapText="1"/>
      <protection locked="0"/>
    </xf>
    <xf numFmtId="0" fontId="7" fillId="3" borderId="22" xfId="0" applyFont="1" applyFill="1" applyBorder="1" applyAlignment="1">
      <alignment wrapText="1"/>
    </xf>
    <xf numFmtId="164" fontId="12" fillId="0" borderId="0" xfId="0" applyNumberFormat="1" applyFont="1" applyFill="1" applyBorder="1"/>
    <xf numFmtId="164" fontId="12" fillId="0" borderId="23" xfId="0" applyNumberFormat="1" applyFont="1" applyFill="1" applyBorder="1"/>
    <xf numFmtId="49" fontId="11" fillId="3" borderId="2" xfId="0" applyNumberFormat="1" applyFont="1" applyFill="1" applyBorder="1" applyAlignment="1">
      <alignment horizontal="center" wrapText="1"/>
    </xf>
    <xf numFmtId="0" fontId="6" fillId="3" borderId="3" xfId="0" applyFont="1" applyFill="1" applyBorder="1" applyAlignment="1">
      <alignment wrapText="1"/>
    </xf>
    <xf numFmtId="44" fontId="12" fillId="3" borderId="3" xfId="1" applyFont="1" applyFill="1" applyBorder="1"/>
    <xf numFmtId="164" fontId="12" fillId="3" borderId="4" xfId="0" applyNumberFormat="1" applyFont="1" applyFill="1" applyBorder="1"/>
    <xf numFmtId="0" fontId="3" fillId="0" borderId="0" xfId="0" applyFont="1" applyBorder="1"/>
    <xf numFmtId="0" fontId="3" fillId="4" borderId="17" xfId="0" applyFont="1" applyFill="1" applyBorder="1"/>
    <xf numFmtId="164" fontId="3" fillId="4" borderId="17" xfId="0" applyNumberFormat="1" applyFont="1" applyFill="1" applyBorder="1"/>
    <xf numFmtId="0" fontId="3" fillId="4" borderId="18" xfId="0" applyFont="1" applyFill="1" applyBorder="1"/>
    <xf numFmtId="49" fontId="9" fillId="3" borderId="19" xfId="0" applyNumberFormat="1" applyFont="1" applyFill="1" applyBorder="1" applyAlignment="1">
      <alignment horizontal="center" wrapText="1"/>
    </xf>
    <xf numFmtId="49" fontId="3" fillId="0" borderId="13" xfId="0" applyNumberFormat="1" applyFont="1" applyBorder="1"/>
    <xf numFmtId="164" fontId="3" fillId="0" borderId="0" xfId="0" applyNumberFormat="1" applyFont="1" applyBorder="1"/>
    <xf numFmtId="0" fontId="3" fillId="0" borderId="23" xfId="0" applyFont="1" applyBorder="1"/>
    <xf numFmtId="49" fontId="3" fillId="3" borderId="2" xfId="0" applyNumberFormat="1" applyFont="1" applyFill="1" applyBorder="1"/>
    <xf numFmtId="0" fontId="13" fillId="3" borderId="3" xfId="0" applyFont="1" applyFill="1" applyBorder="1"/>
    <xf numFmtId="164" fontId="14" fillId="3" borderId="4" xfId="0" applyNumberFormat="1" applyFont="1" applyFill="1" applyBorder="1"/>
    <xf numFmtId="49" fontId="3" fillId="0" borderId="0" xfId="0" applyNumberFormat="1" applyFont="1"/>
    <xf numFmtId="49" fontId="4" fillId="0" borderId="0" xfId="0" applyNumberFormat="1" applyFont="1"/>
    <xf numFmtId="0" fontId="4" fillId="0" borderId="0" xfId="0" applyFont="1"/>
    <xf numFmtId="2" fontId="3" fillId="0" borderId="0" xfId="0" applyNumberFormat="1" applyFont="1"/>
    <xf numFmtId="0" fontId="3" fillId="0" borderId="0" xfId="0" applyFont="1" applyAlignment="1">
      <alignment horizontal="center"/>
    </xf>
    <xf numFmtId="0" fontId="15" fillId="0" borderId="0" xfId="0" applyFont="1" applyAlignment="1" applyProtection="1">
      <alignment horizontal="center"/>
      <protection locked="0"/>
    </xf>
    <xf numFmtId="0" fontId="16" fillId="0" borderId="0" xfId="0" applyFont="1" applyProtection="1"/>
    <xf numFmtId="0" fontId="15" fillId="0" borderId="0" xfId="0" applyFont="1" applyProtection="1"/>
    <xf numFmtId="0" fontId="15" fillId="0" borderId="0" xfId="0" applyFont="1" applyAlignment="1" applyProtection="1">
      <alignment horizontal="center"/>
    </xf>
    <xf numFmtId="14" fontId="17" fillId="0" borderId="0" xfId="0" applyNumberFormat="1" applyFont="1" applyAlignment="1" applyProtection="1">
      <alignment horizontal="left"/>
    </xf>
    <xf numFmtId="0" fontId="15" fillId="5" borderId="0" xfId="0" applyFont="1" applyFill="1" applyProtection="1">
      <protection hidden="1"/>
    </xf>
    <xf numFmtId="0" fontId="15" fillId="0" borderId="0" xfId="0" applyFont="1" applyProtection="1">
      <protection hidden="1"/>
    </xf>
    <xf numFmtId="0" fontId="15" fillId="0" borderId="0" xfId="0" applyFont="1"/>
    <xf numFmtId="0" fontId="18" fillId="0" borderId="0" xfId="0" applyFont="1" applyAlignment="1" applyProtection="1">
      <alignment horizontal="center"/>
      <protection locked="0"/>
    </xf>
    <xf numFmtId="0" fontId="13" fillId="0" borderId="0" xfId="0" applyFont="1" applyProtection="1"/>
    <xf numFmtId="0" fontId="18" fillId="0" borderId="0" xfId="0" applyFont="1" applyProtection="1"/>
    <xf numFmtId="0" fontId="18" fillId="0" borderId="0" xfId="0" applyFont="1" applyAlignment="1" applyProtection="1">
      <alignment horizontal="center"/>
    </xf>
    <xf numFmtId="14" fontId="19" fillId="0" borderId="0" xfId="0" applyNumberFormat="1" applyFont="1" applyAlignment="1" applyProtection="1">
      <alignment horizontal="left"/>
    </xf>
    <xf numFmtId="0" fontId="18" fillId="5" borderId="0" xfId="0" applyFont="1" applyFill="1" applyProtection="1">
      <protection hidden="1"/>
    </xf>
    <xf numFmtId="0" fontId="18" fillId="0" borderId="0" xfId="0" applyFont="1" applyProtection="1">
      <protection hidden="1"/>
    </xf>
    <xf numFmtId="0" fontId="18" fillId="0" borderId="0" xfId="0" applyFont="1"/>
    <xf numFmtId="0" fontId="20" fillId="0" borderId="0" xfId="0" applyFont="1" applyAlignment="1" applyProtection="1">
      <alignment horizontal="center"/>
      <protection locked="0"/>
    </xf>
    <xf numFmtId="0" fontId="20" fillId="0" borderId="0" xfId="0" applyFont="1" applyProtection="1"/>
    <xf numFmtId="0" fontId="20" fillId="0" borderId="0" xfId="0" applyFont="1" applyAlignment="1" applyProtection="1">
      <alignment horizontal="center"/>
    </xf>
    <xf numFmtId="0" fontId="20" fillId="0" borderId="0" xfId="0" applyFont="1" applyAlignment="1" applyProtection="1">
      <alignment horizontal="left"/>
    </xf>
    <xf numFmtId="0" fontId="20" fillId="5" borderId="0" xfId="0" applyFont="1" applyFill="1" applyProtection="1">
      <protection hidden="1"/>
    </xf>
    <xf numFmtId="0" fontId="20" fillId="0" borderId="0" xfId="0" applyFont="1" applyProtection="1">
      <protection hidden="1"/>
    </xf>
    <xf numFmtId="0" fontId="20" fillId="0" borderId="0" xfId="0" applyFont="1"/>
    <xf numFmtId="0" fontId="21" fillId="0" borderId="0" xfId="0" applyFont="1" applyProtection="1"/>
    <xf numFmtId="0" fontId="20" fillId="0" borderId="0" xfId="0" applyFont="1" applyProtection="1">
      <protection locked="0"/>
    </xf>
    <xf numFmtId="0" fontId="22" fillId="0" borderId="0" xfId="0" applyFont="1" applyAlignment="1" applyProtection="1">
      <alignment horizontal="left"/>
    </xf>
    <xf numFmtId="0" fontId="4" fillId="0" borderId="13" xfId="0" applyFont="1" applyBorder="1" applyAlignment="1" applyProtection="1">
      <alignment wrapText="1"/>
    </xf>
    <xf numFmtId="0" fontId="4" fillId="0" borderId="0" xfId="0" applyFont="1" applyBorder="1" applyAlignment="1" applyProtection="1">
      <alignment wrapText="1"/>
    </xf>
    <xf numFmtId="0" fontId="4" fillId="0" borderId="23" xfId="0" applyFont="1" applyBorder="1" applyAlignment="1" applyProtection="1">
      <alignment wrapText="1"/>
    </xf>
    <xf numFmtId="0" fontId="23" fillId="0" borderId="13" xfId="0" applyFont="1" applyBorder="1" applyAlignment="1" applyProtection="1">
      <alignment horizontal="center" wrapText="1"/>
    </xf>
    <xf numFmtId="0" fontId="23" fillId="0" borderId="0" xfId="0" applyFont="1" applyBorder="1" applyAlignment="1" applyProtection="1">
      <alignment horizontal="center" wrapText="1"/>
    </xf>
    <xf numFmtId="0" fontId="23" fillId="0" borderId="23" xfId="0" applyFont="1" applyBorder="1" applyAlignment="1" applyProtection="1">
      <alignment horizontal="center" wrapText="1"/>
    </xf>
    <xf numFmtId="0" fontId="10" fillId="6" borderId="0" xfId="0" applyFont="1" applyFill="1" applyBorder="1" applyAlignment="1" applyProtection="1">
      <alignment horizontal="left"/>
    </xf>
    <xf numFmtId="0" fontId="10" fillId="0" borderId="29" xfId="0" applyFont="1" applyBorder="1" applyProtection="1"/>
    <xf numFmtId="0" fontId="20" fillId="0" borderId="29" xfId="0" applyFont="1" applyBorder="1" applyAlignment="1" applyProtection="1">
      <alignment horizontal="center"/>
    </xf>
    <xf numFmtId="0" fontId="4" fillId="0" borderId="30" xfId="0" applyFont="1" applyBorder="1" applyAlignment="1" applyProtection="1">
      <alignment horizontal="left"/>
    </xf>
    <xf numFmtId="0" fontId="20" fillId="0" borderId="31" xfId="0" applyFont="1" applyBorder="1" applyProtection="1"/>
    <xf numFmtId="0" fontId="20" fillId="0" borderId="31" xfId="0" applyFont="1" applyBorder="1" applyProtection="1">
      <protection locked="0"/>
    </xf>
    <xf numFmtId="0" fontId="10" fillId="0" borderId="0" xfId="0" applyFont="1" applyBorder="1" applyProtection="1"/>
    <xf numFmtId="0" fontId="20" fillId="0" borderId="0" xfId="0" applyFont="1" applyBorder="1" applyAlignment="1" applyProtection="1">
      <alignment horizontal="center"/>
    </xf>
    <xf numFmtId="0" fontId="4" fillId="0" borderId="0" xfId="0" applyFont="1" applyBorder="1" applyAlignment="1" applyProtection="1">
      <alignment horizontal="left"/>
    </xf>
    <xf numFmtId="0" fontId="20" fillId="0" borderId="0" xfId="0" applyFont="1" applyBorder="1" applyProtection="1"/>
    <xf numFmtId="0" fontId="20" fillId="0" borderId="0" xfId="0" applyFont="1" applyBorder="1" applyProtection="1">
      <protection locked="0"/>
    </xf>
    <xf numFmtId="0" fontId="20" fillId="0" borderId="0" xfId="0" applyFont="1" applyAlignment="1" applyProtection="1">
      <alignment horizontal="left"/>
      <protection locked="0"/>
    </xf>
    <xf numFmtId="0" fontId="20" fillId="0" borderId="34" xfId="0" applyFont="1" applyBorder="1" applyAlignment="1" applyProtection="1">
      <alignment horizontal="center"/>
      <protection locked="0"/>
    </xf>
    <xf numFmtId="0" fontId="20" fillId="0" borderId="35" xfId="0" applyFont="1" applyBorder="1" applyProtection="1">
      <protection locked="0"/>
    </xf>
    <xf numFmtId="0" fontId="22" fillId="0" borderId="34" xfId="0" applyFont="1" applyBorder="1" applyAlignment="1" applyProtection="1">
      <alignment horizontal="center" vertical="center" wrapText="1"/>
      <protection locked="0"/>
    </xf>
    <xf numFmtId="0" fontId="20" fillId="5" borderId="0" xfId="0" applyFont="1" applyFill="1" applyBorder="1" applyProtection="1">
      <protection hidden="1"/>
    </xf>
    <xf numFmtId="0" fontId="20" fillId="0" borderId="0" xfId="0" applyFont="1" applyBorder="1" applyProtection="1">
      <protection hidden="1"/>
    </xf>
    <xf numFmtId="0" fontId="10" fillId="0" borderId="39"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20" fillId="5" borderId="0" xfId="0" applyFont="1" applyFill="1" applyBorder="1" applyAlignment="1" applyProtection="1">
      <alignment horizontal="center" vertical="center" wrapText="1"/>
      <protection hidden="1"/>
    </xf>
    <xf numFmtId="0" fontId="22" fillId="0" borderId="42" xfId="0" applyFont="1" applyFill="1" applyBorder="1" applyAlignment="1" applyProtection="1">
      <alignment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lignment horizontal="center" vertical="center" wrapText="1"/>
    </xf>
    <xf numFmtId="0" fontId="10" fillId="0" borderId="18" xfId="0" applyFont="1" applyBorder="1" applyAlignment="1" applyProtection="1">
      <alignment horizontal="center" vertical="center" wrapText="1"/>
    </xf>
    <xf numFmtId="49" fontId="24" fillId="5" borderId="0" xfId="0" applyNumberFormat="1" applyFont="1" applyFill="1" applyBorder="1" applyAlignment="1" applyProtection="1">
      <alignment horizontal="center" vertical="center" wrapText="1"/>
      <protection hidden="1"/>
    </xf>
    <xf numFmtId="49" fontId="24" fillId="0" borderId="0" xfId="0" applyNumberFormat="1" applyFont="1" applyBorder="1" applyAlignment="1" applyProtection="1">
      <alignment horizontal="center" vertical="center" wrapText="1"/>
      <protection hidden="1"/>
    </xf>
    <xf numFmtId="49" fontId="24" fillId="0" borderId="0" xfId="0" applyNumberFormat="1" applyFont="1" applyAlignment="1" applyProtection="1">
      <alignment horizontal="center" vertical="center" wrapText="1"/>
      <protection hidden="1"/>
    </xf>
    <xf numFmtId="49" fontId="20" fillId="0" borderId="0" xfId="0" applyNumberFormat="1" applyFont="1" applyAlignment="1" applyProtection="1">
      <alignment horizontal="center" vertical="center" wrapText="1"/>
      <protection hidden="1"/>
    </xf>
    <xf numFmtId="49" fontId="20" fillId="0" borderId="43" xfId="0" applyNumberFormat="1" applyFont="1" applyBorder="1" applyAlignment="1" applyProtection="1">
      <alignment horizontal="center" vertical="center" wrapText="1"/>
      <protection hidden="1"/>
    </xf>
    <xf numFmtId="49" fontId="20" fillId="0" borderId="0" xfId="0" applyNumberFormat="1" applyFont="1" applyBorder="1" applyAlignment="1" applyProtection="1">
      <alignment horizontal="center" vertical="center" wrapText="1"/>
      <protection hidden="1"/>
    </xf>
    <xf numFmtId="49" fontId="22" fillId="0" borderId="0" xfId="0" applyNumberFormat="1" applyFont="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49" fontId="20" fillId="0" borderId="44" xfId="0" applyNumberFormat="1" applyFont="1" applyBorder="1" applyAlignment="1" applyProtection="1">
      <alignment horizontal="center" vertical="center" wrapText="1"/>
      <protection hidden="1"/>
    </xf>
    <xf numFmtId="0" fontId="22" fillId="0" borderId="45"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5" borderId="0" xfId="0" applyFont="1" applyFill="1" applyAlignment="1" applyProtection="1">
      <alignment horizontal="center" vertical="center"/>
      <protection hidden="1"/>
    </xf>
    <xf numFmtId="0" fontId="22" fillId="0" borderId="0" xfId="0" applyFont="1" applyAlignment="1" applyProtection="1">
      <alignment horizontal="center" vertical="center"/>
      <protection hidden="1"/>
    </xf>
    <xf numFmtId="0" fontId="22" fillId="0" borderId="23"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0" xfId="0" applyFont="1" applyAlignment="1">
      <alignment horizontal="center" vertical="center"/>
    </xf>
    <xf numFmtId="0" fontId="10" fillId="7" borderId="46" xfId="0" applyFont="1" applyFill="1" applyBorder="1" applyAlignment="1" applyProtection="1">
      <alignment horizontal="center" vertical="center"/>
    </xf>
    <xf numFmtId="14" fontId="10" fillId="7" borderId="47" xfId="0" applyNumberFormat="1" applyFont="1" applyFill="1" applyBorder="1" applyAlignment="1" applyProtection="1">
      <alignment horizontal="right" vertical="center"/>
      <protection locked="0"/>
    </xf>
    <xf numFmtId="164" fontId="10" fillId="7" borderId="48" xfId="0" applyNumberFormat="1" applyFont="1" applyFill="1" applyBorder="1" applyAlignment="1" applyProtection="1">
      <alignment horizontal="right"/>
      <protection locked="0"/>
    </xf>
    <xf numFmtId="0" fontId="10" fillId="7" borderId="49" xfId="0" applyFont="1" applyFill="1" applyBorder="1" applyAlignment="1" applyProtection="1">
      <alignment horizontal="left"/>
      <protection locked="0"/>
    </xf>
    <xf numFmtId="0" fontId="10" fillId="7" borderId="50" xfId="0" applyFont="1" applyFill="1" applyBorder="1" applyAlignment="1" applyProtection="1">
      <alignment horizontal="left"/>
      <protection locked="0"/>
    </xf>
    <xf numFmtId="49" fontId="10" fillId="7" borderId="48" xfId="0" applyNumberFormat="1" applyFont="1" applyFill="1" applyBorder="1" applyAlignment="1" applyProtection="1">
      <alignment horizontal="center" vertical="center"/>
      <protection locked="0"/>
    </xf>
    <xf numFmtId="0" fontId="10" fillId="7" borderId="49" xfId="0" applyFont="1" applyFill="1" applyBorder="1" applyAlignment="1" applyProtection="1">
      <alignment horizontal="center"/>
      <protection locked="0"/>
    </xf>
    <xf numFmtId="4" fontId="10" fillId="7" borderId="49" xfId="0" applyNumberFormat="1" applyFont="1" applyFill="1" applyBorder="1" applyAlignment="1" applyProtection="1">
      <alignment horizontal="right" vertical="center"/>
      <protection locked="0"/>
    </xf>
    <xf numFmtId="4" fontId="10" fillId="7" borderId="50" xfId="0" applyNumberFormat="1" applyFont="1" applyFill="1" applyBorder="1" applyAlignment="1" applyProtection="1">
      <alignment horizontal="right" vertical="center"/>
      <protection locked="0"/>
    </xf>
    <xf numFmtId="0" fontId="10" fillId="7" borderId="51"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21" fillId="0" borderId="23" xfId="0" applyFont="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23" xfId="0" applyFont="1" applyFill="1" applyBorder="1" applyAlignment="1" applyProtection="1">
      <alignment horizontal="left" vertical="center"/>
      <protection hidden="1"/>
    </xf>
    <xf numFmtId="0" fontId="10" fillId="0" borderId="13" xfId="0" applyFont="1" applyFill="1" applyBorder="1" applyAlignment="1" applyProtection="1">
      <alignment horizontal="left" vertical="center"/>
      <protection hidden="1"/>
    </xf>
    <xf numFmtId="0" fontId="21" fillId="0" borderId="0" xfId="0" applyFont="1" applyAlignment="1" applyProtection="1">
      <alignment horizontal="center" vertical="center"/>
      <protection hidden="1"/>
    </xf>
    <xf numFmtId="0" fontId="10" fillId="0" borderId="0" xfId="0" applyFont="1" applyBorder="1" applyAlignment="1">
      <alignment horizontal="left" vertical="center"/>
    </xf>
    <xf numFmtId="0" fontId="10" fillId="7" borderId="45" xfId="0" applyFont="1" applyFill="1" applyBorder="1" applyAlignment="1" applyProtection="1">
      <alignment horizontal="center" vertical="center"/>
    </xf>
    <xf numFmtId="164" fontId="10" fillId="7" borderId="48" xfId="0" applyNumberFormat="1" applyFont="1" applyFill="1" applyBorder="1" applyAlignment="1" applyProtection="1">
      <alignment horizontal="right" vertical="center"/>
      <protection locked="0"/>
    </xf>
    <xf numFmtId="0" fontId="10" fillId="7" borderId="49" xfId="0" applyFont="1" applyFill="1" applyBorder="1" applyAlignment="1" applyProtection="1">
      <alignment horizontal="left" vertical="center"/>
      <protection locked="0"/>
    </xf>
    <xf numFmtId="0" fontId="10" fillId="7" borderId="50" xfId="0" applyFont="1" applyFill="1" applyBorder="1" applyAlignment="1" applyProtection="1">
      <alignment horizontal="left" vertical="center"/>
      <protection locked="0"/>
    </xf>
    <xf numFmtId="0" fontId="10" fillId="7" borderId="49" xfId="0" applyFont="1" applyFill="1" applyBorder="1" applyAlignment="1" applyProtection="1">
      <alignment vertical="center"/>
      <protection locked="0"/>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7" borderId="49" xfId="0" applyFont="1" applyFill="1" applyBorder="1" applyAlignment="1" applyProtection="1">
      <alignment horizontal="right"/>
      <protection locked="0"/>
    </xf>
    <xf numFmtId="0" fontId="10" fillId="0" borderId="0" xfId="0" applyFont="1" applyAlignment="1">
      <alignment horizontal="center" vertical="center"/>
    </xf>
    <xf numFmtId="0" fontId="10" fillId="7" borderId="49" xfId="0" applyFont="1" applyFill="1" applyBorder="1" applyAlignment="1" applyProtection="1">
      <protection locked="0"/>
    </xf>
    <xf numFmtId="0" fontId="10" fillId="0" borderId="0" xfId="0" applyFont="1"/>
    <xf numFmtId="49" fontId="10" fillId="0" borderId="0" xfId="0" applyNumberFormat="1" applyFont="1" applyAlignment="1">
      <alignment horizontal="center"/>
    </xf>
    <xf numFmtId="0" fontId="10" fillId="0" borderId="0" xfId="0" applyFont="1" applyFill="1"/>
    <xf numFmtId="0" fontId="10" fillId="7" borderId="49" xfId="0" applyFont="1" applyFill="1" applyBorder="1" applyProtection="1">
      <protection locked="0"/>
    </xf>
    <xf numFmtId="4" fontId="10" fillId="7" borderId="49" xfId="0" applyNumberFormat="1" applyFont="1" applyFill="1" applyBorder="1" applyProtection="1">
      <protection locked="0"/>
    </xf>
    <xf numFmtId="0" fontId="10" fillId="4" borderId="52" xfId="0" applyFont="1" applyFill="1" applyBorder="1" applyAlignment="1" applyProtection="1">
      <alignment horizontal="center"/>
      <protection locked="0"/>
    </xf>
    <xf numFmtId="0" fontId="10" fillId="4" borderId="53" xfId="0" applyFont="1" applyFill="1" applyBorder="1" applyProtection="1">
      <protection locked="0"/>
    </xf>
    <xf numFmtId="164" fontId="10" fillId="4" borderId="54" xfId="0" applyNumberFormat="1" applyFont="1" applyFill="1" applyBorder="1" applyProtection="1">
      <protection locked="0"/>
    </xf>
    <xf numFmtId="0" fontId="10" fillId="4" borderId="55" xfId="0" applyFont="1" applyFill="1" applyBorder="1" applyProtection="1">
      <protection locked="0"/>
    </xf>
    <xf numFmtId="0" fontId="10" fillId="4" borderId="54" xfId="0" applyFont="1" applyFill="1" applyBorder="1" applyAlignment="1" applyProtection="1">
      <alignment horizontal="center"/>
      <protection locked="0"/>
    </xf>
    <xf numFmtId="0" fontId="10" fillId="4" borderId="55" xfId="0" applyFont="1" applyFill="1" applyBorder="1" applyAlignment="1" applyProtection="1">
      <alignment horizontal="left"/>
      <protection locked="0"/>
    </xf>
    <xf numFmtId="0" fontId="10" fillId="4" borderId="55" xfId="0" applyFont="1" applyFill="1" applyBorder="1" applyAlignment="1" applyProtection="1">
      <alignment horizontal="right"/>
      <protection locked="0"/>
    </xf>
    <xf numFmtId="4" fontId="10" fillId="4" borderId="55" xfId="0" applyNumberFormat="1" applyFont="1" applyFill="1" applyBorder="1" applyProtection="1">
      <protection locked="0"/>
    </xf>
    <xf numFmtId="4" fontId="10" fillId="4" borderId="53" xfId="0" applyNumberFormat="1" applyFont="1" applyFill="1" applyBorder="1" applyProtection="1">
      <protection locked="0"/>
    </xf>
    <xf numFmtId="4" fontId="10" fillId="4" borderId="52" xfId="0" applyNumberFormat="1" applyFont="1" applyFill="1" applyBorder="1" applyProtection="1">
      <protection locked="0"/>
    </xf>
    <xf numFmtId="0" fontId="10" fillId="0" borderId="0" xfId="0" applyFont="1" applyFill="1" applyProtection="1">
      <protection hidden="1"/>
    </xf>
    <xf numFmtId="0" fontId="4" fillId="0" borderId="0" xfId="0" applyFont="1" applyAlignment="1"/>
    <xf numFmtId="0" fontId="0" fillId="0" borderId="0" xfId="0" applyAlignment="1"/>
    <xf numFmtId="0" fontId="4"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horizontal="center" wrapText="1"/>
    </xf>
    <xf numFmtId="49" fontId="3" fillId="0" borderId="24" xfId="0" applyNumberFormat="1" applyFont="1" applyBorder="1" applyAlignment="1"/>
    <xf numFmtId="0" fontId="0" fillId="0" borderId="24" xfId="0" applyBorder="1" applyAlignment="1"/>
    <xf numFmtId="0" fontId="0" fillId="0" borderId="1" xfId="0" applyBorder="1" applyAlignment="1"/>
    <xf numFmtId="0" fontId="0" fillId="0" borderId="1" xfId="0" applyBorder="1" applyAlignment="1">
      <alignment horizontal="center"/>
    </xf>
    <xf numFmtId="0" fontId="22" fillId="2" borderId="41" xfId="0" applyFont="1" applyFill="1" applyBorder="1" applyAlignment="1" applyProtection="1">
      <alignment horizontal="center" vertical="center" wrapText="1"/>
      <protection hidden="1"/>
    </xf>
    <xf numFmtId="0" fontId="22" fillId="2" borderId="17" xfId="0" applyFont="1" applyFill="1" applyBorder="1" applyAlignment="1" applyProtection="1">
      <alignment horizontal="center" vertical="center" wrapText="1"/>
      <protection hidden="1"/>
    </xf>
    <xf numFmtId="0" fontId="22" fillId="2" borderId="42"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22" fillId="5" borderId="41" xfId="0" applyFont="1" applyFill="1" applyBorder="1" applyAlignment="1" applyProtection="1">
      <alignment horizontal="center" vertical="center" wrapText="1"/>
      <protection hidden="1"/>
    </xf>
    <xf numFmtId="0" fontId="22" fillId="5" borderId="17" xfId="0" applyFont="1" applyFill="1" applyBorder="1" applyAlignment="1" applyProtection="1">
      <alignment horizontal="center" vertical="center" wrapText="1"/>
      <protection hidden="1"/>
    </xf>
    <xf numFmtId="0" fontId="22" fillId="5" borderId="42" xfId="0" applyFont="1" applyFill="1" applyBorder="1" applyAlignment="1" applyProtection="1">
      <alignment horizontal="center" vertical="center" wrapText="1"/>
      <protection hidden="1"/>
    </xf>
    <xf numFmtId="0" fontId="22" fillId="7" borderId="41" xfId="0" applyFont="1" applyFill="1" applyBorder="1" applyAlignment="1" applyProtection="1">
      <alignment horizontal="center" vertical="center" wrapText="1"/>
      <protection hidden="1"/>
    </xf>
    <xf numFmtId="0" fontId="20" fillId="7" borderId="17" xfId="0" applyFont="1" applyFill="1" applyBorder="1" applyAlignment="1" applyProtection="1">
      <alignment horizontal="center" vertical="center" wrapText="1"/>
      <protection hidden="1"/>
    </xf>
    <xf numFmtId="0" fontId="20" fillId="7" borderId="42" xfId="0" applyFont="1" applyFill="1" applyBorder="1" applyAlignment="1" applyProtection="1">
      <alignment horizontal="center" vertical="center" wrapText="1"/>
      <protection hidden="1"/>
    </xf>
    <xf numFmtId="0" fontId="22" fillId="7" borderId="17" xfId="0" applyFont="1" applyFill="1" applyBorder="1" applyAlignment="1" applyProtection="1">
      <alignment horizontal="center" vertical="center" wrapText="1"/>
      <protection hidden="1"/>
    </xf>
    <xf numFmtId="0" fontId="22" fillId="7" borderId="42" xfId="0" applyFont="1" applyFill="1" applyBorder="1" applyAlignment="1" applyProtection="1">
      <alignment horizontal="center" vertical="center" wrapText="1"/>
      <protection hidden="1"/>
    </xf>
    <xf numFmtId="14" fontId="10" fillId="6" borderId="29" xfId="0" applyNumberFormat="1" applyFont="1" applyFill="1" applyBorder="1" applyAlignment="1" applyProtection="1">
      <alignment horizontal="left"/>
    </xf>
    <xf numFmtId="0" fontId="10" fillId="6" borderId="28" xfId="0" applyFont="1" applyFill="1" applyBorder="1" applyAlignment="1" applyProtection="1">
      <alignment horizontal="left"/>
    </xf>
    <xf numFmtId="0" fontId="10" fillId="6" borderId="0" xfId="0" applyFont="1" applyFill="1" applyBorder="1" applyAlignment="1" applyProtection="1">
      <alignment horizontal="left"/>
    </xf>
    <xf numFmtId="0" fontId="4" fillId="0" borderId="32" xfId="0" applyFont="1" applyBorder="1" applyAlignment="1" applyProtection="1">
      <alignment horizontal="left"/>
    </xf>
    <xf numFmtId="0" fontId="4" fillId="0" borderId="33" xfId="0" applyFont="1" applyBorder="1" applyAlignment="1" applyProtection="1">
      <alignment horizontal="left"/>
    </xf>
    <xf numFmtId="0" fontId="21" fillId="0" borderId="36"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37" xfId="0" applyFont="1" applyBorder="1" applyAlignment="1" applyProtection="1">
      <protection locked="0"/>
    </xf>
    <xf numFmtId="0" fontId="21" fillId="0" borderId="38" xfId="0" applyFont="1" applyBorder="1" applyAlignment="1" applyProtection="1">
      <protection locked="0"/>
    </xf>
    <xf numFmtId="0" fontId="4" fillId="0" borderId="25" xfId="0" applyFont="1" applyBorder="1" applyAlignment="1" applyProtection="1">
      <alignment horizontal="left" wrapText="1"/>
    </xf>
    <xf numFmtId="0" fontId="4" fillId="0" borderId="24" xfId="0" applyFont="1" applyBorder="1" applyAlignment="1" applyProtection="1">
      <alignment horizontal="left" wrapText="1"/>
    </xf>
    <xf numFmtId="0" fontId="4" fillId="0" borderId="26" xfId="0" applyFont="1" applyBorder="1" applyAlignment="1" applyProtection="1">
      <alignment horizontal="left" wrapText="1"/>
    </xf>
    <xf numFmtId="0" fontId="4" fillId="0" borderId="13"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3" xfId="0" applyFont="1" applyBorder="1" applyAlignment="1" applyProtection="1">
      <alignment horizontal="left" wrapText="1"/>
    </xf>
    <xf numFmtId="0" fontId="10" fillId="6" borderId="27" xfId="0" applyFont="1" applyFill="1" applyBorder="1" applyAlignment="1" applyProtection="1">
      <alignment horizontal="left"/>
    </xf>
    <xf numFmtId="0" fontId="10" fillId="6" borderId="28"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29" xfId="0" applyFont="1" applyFill="1" applyBorder="1" applyAlignment="1" applyProtection="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workbookViewId="0">
      <selection activeCell="J26" sqref="J26"/>
    </sheetView>
  </sheetViews>
  <sheetFormatPr baseColWidth="10" defaultRowHeight="12" x14ac:dyDescent="0.2"/>
  <cols>
    <col min="1" max="1" width="5.42578125" style="1" customWidth="1"/>
    <col min="2" max="2" width="34.5703125" style="1" customWidth="1"/>
    <col min="3" max="3" width="15.42578125" style="1" customWidth="1"/>
    <col min="4" max="4" width="15.7109375" style="1" customWidth="1"/>
    <col min="5" max="5" width="15" style="1" customWidth="1"/>
    <col min="6" max="256" width="11.42578125" style="1"/>
    <col min="257" max="257" width="5.42578125" style="1" customWidth="1"/>
    <col min="258" max="258" width="34.5703125" style="1" customWidth="1"/>
    <col min="259" max="259" width="15.42578125" style="1" customWidth="1"/>
    <col min="260" max="260" width="15.7109375" style="1" customWidth="1"/>
    <col min="261" max="261" width="15" style="1" customWidth="1"/>
    <col min="262" max="512" width="11.42578125" style="1"/>
    <col min="513" max="513" width="5.42578125" style="1" customWidth="1"/>
    <col min="514" max="514" width="34.5703125" style="1" customWidth="1"/>
    <col min="515" max="515" width="15.42578125" style="1" customWidth="1"/>
    <col min="516" max="516" width="15.7109375" style="1" customWidth="1"/>
    <col min="517" max="517" width="15" style="1" customWidth="1"/>
    <col min="518" max="768" width="11.42578125" style="1"/>
    <col min="769" max="769" width="5.42578125" style="1" customWidth="1"/>
    <col min="770" max="770" width="34.5703125" style="1" customWidth="1"/>
    <col min="771" max="771" width="15.42578125" style="1" customWidth="1"/>
    <col min="772" max="772" width="15.7109375" style="1" customWidth="1"/>
    <col min="773" max="773" width="15" style="1" customWidth="1"/>
    <col min="774" max="1024" width="11.42578125" style="1"/>
    <col min="1025" max="1025" width="5.42578125" style="1" customWidth="1"/>
    <col min="1026" max="1026" width="34.5703125" style="1" customWidth="1"/>
    <col min="1027" max="1027" width="15.42578125" style="1" customWidth="1"/>
    <col min="1028" max="1028" width="15.7109375" style="1" customWidth="1"/>
    <col min="1029" max="1029" width="15" style="1" customWidth="1"/>
    <col min="1030" max="1280" width="11.42578125" style="1"/>
    <col min="1281" max="1281" width="5.42578125" style="1" customWidth="1"/>
    <col min="1282" max="1282" width="34.5703125" style="1" customWidth="1"/>
    <col min="1283" max="1283" width="15.42578125" style="1" customWidth="1"/>
    <col min="1284" max="1284" width="15.7109375" style="1" customWidth="1"/>
    <col min="1285" max="1285" width="15" style="1" customWidth="1"/>
    <col min="1286" max="1536" width="11.42578125" style="1"/>
    <col min="1537" max="1537" width="5.42578125" style="1" customWidth="1"/>
    <col min="1538" max="1538" width="34.5703125" style="1" customWidth="1"/>
    <col min="1539" max="1539" width="15.42578125" style="1" customWidth="1"/>
    <col min="1540" max="1540" width="15.7109375" style="1" customWidth="1"/>
    <col min="1541" max="1541" width="15" style="1" customWidth="1"/>
    <col min="1542" max="1792" width="11.42578125" style="1"/>
    <col min="1793" max="1793" width="5.42578125" style="1" customWidth="1"/>
    <col min="1794" max="1794" width="34.5703125" style="1" customWidth="1"/>
    <col min="1795" max="1795" width="15.42578125" style="1" customWidth="1"/>
    <col min="1796" max="1796" width="15.7109375" style="1" customWidth="1"/>
    <col min="1797" max="1797" width="15" style="1" customWidth="1"/>
    <col min="1798" max="2048" width="11.42578125" style="1"/>
    <col min="2049" max="2049" width="5.42578125" style="1" customWidth="1"/>
    <col min="2050" max="2050" width="34.5703125" style="1" customWidth="1"/>
    <col min="2051" max="2051" width="15.42578125" style="1" customWidth="1"/>
    <col min="2052" max="2052" width="15.7109375" style="1" customWidth="1"/>
    <col min="2053" max="2053" width="15" style="1" customWidth="1"/>
    <col min="2054" max="2304" width="11.42578125" style="1"/>
    <col min="2305" max="2305" width="5.42578125" style="1" customWidth="1"/>
    <col min="2306" max="2306" width="34.5703125" style="1" customWidth="1"/>
    <col min="2307" max="2307" width="15.42578125" style="1" customWidth="1"/>
    <col min="2308" max="2308" width="15.7109375" style="1" customWidth="1"/>
    <col min="2309" max="2309" width="15" style="1" customWidth="1"/>
    <col min="2310" max="2560" width="11.42578125" style="1"/>
    <col min="2561" max="2561" width="5.42578125" style="1" customWidth="1"/>
    <col min="2562" max="2562" width="34.5703125" style="1" customWidth="1"/>
    <col min="2563" max="2563" width="15.42578125" style="1" customWidth="1"/>
    <col min="2564" max="2564" width="15.7109375" style="1" customWidth="1"/>
    <col min="2565" max="2565" width="15" style="1" customWidth="1"/>
    <col min="2566" max="2816" width="11.42578125" style="1"/>
    <col min="2817" max="2817" width="5.42578125" style="1" customWidth="1"/>
    <col min="2818" max="2818" width="34.5703125" style="1" customWidth="1"/>
    <col min="2819" max="2819" width="15.42578125" style="1" customWidth="1"/>
    <col min="2820" max="2820" width="15.7109375" style="1" customWidth="1"/>
    <col min="2821" max="2821" width="15" style="1" customWidth="1"/>
    <col min="2822" max="3072" width="11.42578125" style="1"/>
    <col min="3073" max="3073" width="5.42578125" style="1" customWidth="1"/>
    <col min="3074" max="3074" width="34.5703125" style="1" customWidth="1"/>
    <col min="3075" max="3075" width="15.42578125" style="1" customWidth="1"/>
    <col min="3076" max="3076" width="15.7109375" style="1" customWidth="1"/>
    <col min="3077" max="3077" width="15" style="1" customWidth="1"/>
    <col min="3078" max="3328" width="11.42578125" style="1"/>
    <col min="3329" max="3329" width="5.42578125" style="1" customWidth="1"/>
    <col min="3330" max="3330" width="34.5703125" style="1" customWidth="1"/>
    <col min="3331" max="3331" width="15.42578125" style="1" customWidth="1"/>
    <col min="3332" max="3332" width="15.7109375" style="1" customWidth="1"/>
    <col min="3333" max="3333" width="15" style="1" customWidth="1"/>
    <col min="3334" max="3584" width="11.42578125" style="1"/>
    <col min="3585" max="3585" width="5.42578125" style="1" customWidth="1"/>
    <col min="3586" max="3586" width="34.5703125" style="1" customWidth="1"/>
    <col min="3587" max="3587" width="15.42578125" style="1" customWidth="1"/>
    <col min="3588" max="3588" width="15.7109375" style="1" customWidth="1"/>
    <col min="3589" max="3589" width="15" style="1" customWidth="1"/>
    <col min="3590" max="3840" width="11.42578125" style="1"/>
    <col min="3841" max="3841" width="5.42578125" style="1" customWidth="1"/>
    <col min="3842" max="3842" width="34.5703125" style="1" customWidth="1"/>
    <col min="3843" max="3843" width="15.42578125" style="1" customWidth="1"/>
    <col min="3844" max="3844" width="15.7109375" style="1" customWidth="1"/>
    <col min="3845" max="3845" width="15" style="1" customWidth="1"/>
    <col min="3846" max="4096" width="11.42578125" style="1"/>
    <col min="4097" max="4097" width="5.42578125" style="1" customWidth="1"/>
    <col min="4098" max="4098" width="34.5703125" style="1" customWidth="1"/>
    <col min="4099" max="4099" width="15.42578125" style="1" customWidth="1"/>
    <col min="4100" max="4100" width="15.7109375" style="1" customWidth="1"/>
    <col min="4101" max="4101" width="15" style="1" customWidth="1"/>
    <col min="4102" max="4352" width="11.42578125" style="1"/>
    <col min="4353" max="4353" width="5.42578125" style="1" customWidth="1"/>
    <col min="4354" max="4354" width="34.5703125" style="1" customWidth="1"/>
    <col min="4355" max="4355" width="15.42578125" style="1" customWidth="1"/>
    <col min="4356" max="4356" width="15.7109375" style="1" customWidth="1"/>
    <col min="4357" max="4357" width="15" style="1" customWidth="1"/>
    <col min="4358" max="4608" width="11.42578125" style="1"/>
    <col min="4609" max="4609" width="5.42578125" style="1" customWidth="1"/>
    <col min="4610" max="4610" width="34.5703125" style="1" customWidth="1"/>
    <col min="4611" max="4611" width="15.42578125" style="1" customWidth="1"/>
    <col min="4612" max="4612" width="15.7109375" style="1" customWidth="1"/>
    <col min="4613" max="4613" width="15" style="1" customWidth="1"/>
    <col min="4614" max="4864" width="11.42578125" style="1"/>
    <col min="4865" max="4865" width="5.42578125" style="1" customWidth="1"/>
    <col min="4866" max="4866" width="34.5703125" style="1" customWidth="1"/>
    <col min="4867" max="4867" width="15.42578125" style="1" customWidth="1"/>
    <col min="4868" max="4868" width="15.7109375" style="1" customWidth="1"/>
    <col min="4869" max="4869" width="15" style="1" customWidth="1"/>
    <col min="4870" max="5120" width="11.42578125" style="1"/>
    <col min="5121" max="5121" width="5.42578125" style="1" customWidth="1"/>
    <col min="5122" max="5122" width="34.5703125" style="1" customWidth="1"/>
    <col min="5123" max="5123" width="15.42578125" style="1" customWidth="1"/>
    <col min="5124" max="5124" width="15.7109375" style="1" customWidth="1"/>
    <col min="5125" max="5125" width="15" style="1" customWidth="1"/>
    <col min="5126" max="5376" width="11.42578125" style="1"/>
    <col min="5377" max="5377" width="5.42578125" style="1" customWidth="1"/>
    <col min="5378" max="5378" width="34.5703125" style="1" customWidth="1"/>
    <col min="5379" max="5379" width="15.42578125" style="1" customWidth="1"/>
    <col min="5380" max="5380" width="15.7109375" style="1" customWidth="1"/>
    <col min="5381" max="5381" width="15" style="1" customWidth="1"/>
    <col min="5382" max="5632" width="11.42578125" style="1"/>
    <col min="5633" max="5633" width="5.42578125" style="1" customWidth="1"/>
    <col min="5634" max="5634" width="34.5703125" style="1" customWidth="1"/>
    <col min="5635" max="5635" width="15.42578125" style="1" customWidth="1"/>
    <col min="5636" max="5636" width="15.7109375" style="1" customWidth="1"/>
    <col min="5637" max="5637" width="15" style="1" customWidth="1"/>
    <col min="5638" max="5888" width="11.42578125" style="1"/>
    <col min="5889" max="5889" width="5.42578125" style="1" customWidth="1"/>
    <col min="5890" max="5890" width="34.5703125" style="1" customWidth="1"/>
    <col min="5891" max="5891" width="15.42578125" style="1" customWidth="1"/>
    <col min="5892" max="5892" width="15.7109375" style="1" customWidth="1"/>
    <col min="5893" max="5893" width="15" style="1" customWidth="1"/>
    <col min="5894" max="6144" width="11.42578125" style="1"/>
    <col min="6145" max="6145" width="5.42578125" style="1" customWidth="1"/>
    <col min="6146" max="6146" width="34.5703125" style="1" customWidth="1"/>
    <col min="6147" max="6147" width="15.42578125" style="1" customWidth="1"/>
    <col min="6148" max="6148" width="15.7109375" style="1" customWidth="1"/>
    <col min="6149" max="6149" width="15" style="1" customWidth="1"/>
    <col min="6150" max="6400" width="11.42578125" style="1"/>
    <col min="6401" max="6401" width="5.42578125" style="1" customWidth="1"/>
    <col min="6402" max="6402" width="34.5703125" style="1" customWidth="1"/>
    <col min="6403" max="6403" width="15.42578125" style="1" customWidth="1"/>
    <col min="6404" max="6404" width="15.7109375" style="1" customWidth="1"/>
    <col min="6405" max="6405" width="15" style="1" customWidth="1"/>
    <col min="6406" max="6656" width="11.42578125" style="1"/>
    <col min="6657" max="6657" width="5.42578125" style="1" customWidth="1"/>
    <col min="6658" max="6658" width="34.5703125" style="1" customWidth="1"/>
    <col min="6659" max="6659" width="15.42578125" style="1" customWidth="1"/>
    <col min="6660" max="6660" width="15.7109375" style="1" customWidth="1"/>
    <col min="6661" max="6661" width="15" style="1" customWidth="1"/>
    <col min="6662" max="6912" width="11.42578125" style="1"/>
    <col min="6913" max="6913" width="5.42578125" style="1" customWidth="1"/>
    <col min="6914" max="6914" width="34.5703125" style="1" customWidth="1"/>
    <col min="6915" max="6915" width="15.42578125" style="1" customWidth="1"/>
    <col min="6916" max="6916" width="15.7109375" style="1" customWidth="1"/>
    <col min="6917" max="6917" width="15" style="1" customWidth="1"/>
    <col min="6918" max="7168" width="11.42578125" style="1"/>
    <col min="7169" max="7169" width="5.42578125" style="1" customWidth="1"/>
    <col min="7170" max="7170" width="34.5703125" style="1" customWidth="1"/>
    <col min="7171" max="7171" width="15.42578125" style="1" customWidth="1"/>
    <col min="7172" max="7172" width="15.7109375" style="1" customWidth="1"/>
    <col min="7173" max="7173" width="15" style="1" customWidth="1"/>
    <col min="7174" max="7424" width="11.42578125" style="1"/>
    <col min="7425" max="7425" width="5.42578125" style="1" customWidth="1"/>
    <col min="7426" max="7426" width="34.5703125" style="1" customWidth="1"/>
    <col min="7427" max="7427" width="15.42578125" style="1" customWidth="1"/>
    <col min="7428" max="7428" width="15.7109375" style="1" customWidth="1"/>
    <col min="7429" max="7429" width="15" style="1" customWidth="1"/>
    <col min="7430" max="7680" width="11.42578125" style="1"/>
    <col min="7681" max="7681" width="5.42578125" style="1" customWidth="1"/>
    <col min="7682" max="7682" width="34.5703125" style="1" customWidth="1"/>
    <col min="7683" max="7683" width="15.42578125" style="1" customWidth="1"/>
    <col min="7684" max="7684" width="15.7109375" style="1" customWidth="1"/>
    <col min="7685" max="7685" width="15" style="1" customWidth="1"/>
    <col min="7686" max="7936" width="11.42578125" style="1"/>
    <col min="7937" max="7937" width="5.42578125" style="1" customWidth="1"/>
    <col min="7938" max="7938" width="34.5703125" style="1" customWidth="1"/>
    <col min="7939" max="7939" width="15.42578125" style="1" customWidth="1"/>
    <col min="7940" max="7940" width="15.7109375" style="1" customWidth="1"/>
    <col min="7941" max="7941" width="15" style="1" customWidth="1"/>
    <col min="7942" max="8192" width="11.42578125" style="1"/>
    <col min="8193" max="8193" width="5.42578125" style="1" customWidth="1"/>
    <col min="8194" max="8194" width="34.5703125" style="1" customWidth="1"/>
    <col min="8195" max="8195" width="15.42578125" style="1" customWidth="1"/>
    <col min="8196" max="8196" width="15.7109375" style="1" customWidth="1"/>
    <col min="8197" max="8197" width="15" style="1" customWidth="1"/>
    <col min="8198" max="8448" width="11.42578125" style="1"/>
    <col min="8449" max="8449" width="5.42578125" style="1" customWidth="1"/>
    <col min="8450" max="8450" width="34.5703125" style="1" customWidth="1"/>
    <col min="8451" max="8451" width="15.42578125" style="1" customWidth="1"/>
    <col min="8452" max="8452" width="15.7109375" style="1" customWidth="1"/>
    <col min="8453" max="8453" width="15" style="1" customWidth="1"/>
    <col min="8454" max="8704" width="11.42578125" style="1"/>
    <col min="8705" max="8705" width="5.42578125" style="1" customWidth="1"/>
    <col min="8706" max="8706" width="34.5703125" style="1" customWidth="1"/>
    <col min="8707" max="8707" width="15.42578125" style="1" customWidth="1"/>
    <col min="8708" max="8708" width="15.7109375" style="1" customWidth="1"/>
    <col min="8709" max="8709" width="15" style="1" customWidth="1"/>
    <col min="8710" max="8960" width="11.42578125" style="1"/>
    <col min="8961" max="8961" width="5.42578125" style="1" customWidth="1"/>
    <col min="8962" max="8962" width="34.5703125" style="1" customWidth="1"/>
    <col min="8963" max="8963" width="15.42578125" style="1" customWidth="1"/>
    <col min="8964" max="8964" width="15.7109375" style="1" customWidth="1"/>
    <col min="8965" max="8965" width="15" style="1" customWidth="1"/>
    <col min="8966" max="9216" width="11.42578125" style="1"/>
    <col min="9217" max="9217" width="5.42578125" style="1" customWidth="1"/>
    <col min="9218" max="9218" width="34.5703125" style="1" customWidth="1"/>
    <col min="9219" max="9219" width="15.42578125" style="1" customWidth="1"/>
    <col min="9220" max="9220" width="15.7109375" style="1" customWidth="1"/>
    <col min="9221" max="9221" width="15" style="1" customWidth="1"/>
    <col min="9222" max="9472" width="11.42578125" style="1"/>
    <col min="9473" max="9473" width="5.42578125" style="1" customWidth="1"/>
    <col min="9474" max="9474" width="34.5703125" style="1" customWidth="1"/>
    <col min="9475" max="9475" width="15.42578125" style="1" customWidth="1"/>
    <col min="9476" max="9476" width="15.7109375" style="1" customWidth="1"/>
    <col min="9477" max="9477" width="15" style="1" customWidth="1"/>
    <col min="9478" max="9728" width="11.42578125" style="1"/>
    <col min="9729" max="9729" width="5.42578125" style="1" customWidth="1"/>
    <col min="9730" max="9730" width="34.5703125" style="1" customWidth="1"/>
    <col min="9731" max="9731" width="15.42578125" style="1" customWidth="1"/>
    <col min="9732" max="9732" width="15.7109375" style="1" customWidth="1"/>
    <col min="9733" max="9733" width="15" style="1" customWidth="1"/>
    <col min="9734" max="9984" width="11.42578125" style="1"/>
    <col min="9985" max="9985" width="5.42578125" style="1" customWidth="1"/>
    <col min="9986" max="9986" width="34.5703125" style="1" customWidth="1"/>
    <col min="9987" max="9987" width="15.42578125" style="1" customWidth="1"/>
    <col min="9988" max="9988" width="15.7109375" style="1" customWidth="1"/>
    <col min="9989" max="9989" width="15" style="1" customWidth="1"/>
    <col min="9990" max="10240" width="11.42578125" style="1"/>
    <col min="10241" max="10241" width="5.42578125" style="1" customWidth="1"/>
    <col min="10242" max="10242" width="34.5703125" style="1" customWidth="1"/>
    <col min="10243" max="10243" width="15.42578125" style="1" customWidth="1"/>
    <col min="10244" max="10244" width="15.7109375" style="1" customWidth="1"/>
    <col min="10245" max="10245" width="15" style="1" customWidth="1"/>
    <col min="10246" max="10496" width="11.42578125" style="1"/>
    <col min="10497" max="10497" width="5.42578125" style="1" customWidth="1"/>
    <col min="10498" max="10498" width="34.5703125" style="1" customWidth="1"/>
    <col min="10499" max="10499" width="15.42578125" style="1" customWidth="1"/>
    <col min="10500" max="10500" width="15.7109375" style="1" customWidth="1"/>
    <col min="10501" max="10501" width="15" style="1" customWidth="1"/>
    <col min="10502" max="10752" width="11.42578125" style="1"/>
    <col min="10753" max="10753" width="5.42578125" style="1" customWidth="1"/>
    <col min="10754" max="10754" width="34.5703125" style="1" customWidth="1"/>
    <col min="10755" max="10755" width="15.42578125" style="1" customWidth="1"/>
    <col min="10756" max="10756" width="15.7109375" style="1" customWidth="1"/>
    <col min="10757" max="10757" width="15" style="1" customWidth="1"/>
    <col min="10758" max="11008" width="11.42578125" style="1"/>
    <col min="11009" max="11009" width="5.42578125" style="1" customWidth="1"/>
    <col min="11010" max="11010" width="34.5703125" style="1" customWidth="1"/>
    <col min="11011" max="11011" width="15.42578125" style="1" customWidth="1"/>
    <col min="11012" max="11012" width="15.7109375" style="1" customWidth="1"/>
    <col min="11013" max="11013" width="15" style="1" customWidth="1"/>
    <col min="11014" max="11264" width="11.42578125" style="1"/>
    <col min="11265" max="11265" width="5.42578125" style="1" customWidth="1"/>
    <col min="11266" max="11266" width="34.5703125" style="1" customWidth="1"/>
    <col min="11267" max="11267" width="15.42578125" style="1" customWidth="1"/>
    <col min="11268" max="11268" width="15.7109375" style="1" customWidth="1"/>
    <col min="11269" max="11269" width="15" style="1" customWidth="1"/>
    <col min="11270" max="11520" width="11.42578125" style="1"/>
    <col min="11521" max="11521" width="5.42578125" style="1" customWidth="1"/>
    <col min="11522" max="11522" width="34.5703125" style="1" customWidth="1"/>
    <col min="11523" max="11523" width="15.42578125" style="1" customWidth="1"/>
    <col min="11524" max="11524" width="15.7109375" style="1" customWidth="1"/>
    <col min="11525" max="11525" width="15" style="1" customWidth="1"/>
    <col min="11526" max="11776" width="11.42578125" style="1"/>
    <col min="11777" max="11777" width="5.42578125" style="1" customWidth="1"/>
    <col min="11778" max="11778" width="34.5703125" style="1" customWidth="1"/>
    <col min="11779" max="11779" width="15.42578125" style="1" customWidth="1"/>
    <col min="11780" max="11780" width="15.7109375" style="1" customWidth="1"/>
    <col min="11781" max="11781" width="15" style="1" customWidth="1"/>
    <col min="11782" max="12032" width="11.42578125" style="1"/>
    <col min="12033" max="12033" width="5.42578125" style="1" customWidth="1"/>
    <col min="12034" max="12034" width="34.5703125" style="1" customWidth="1"/>
    <col min="12035" max="12035" width="15.42578125" style="1" customWidth="1"/>
    <col min="12036" max="12036" width="15.7109375" style="1" customWidth="1"/>
    <col min="12037" max="12037" width="15" style="1" customWidth="1"/>
    <col min="12038" max="12288" width="11.42578125" style="1"/>
    <col min="12289" max="12289" width="5.42578125" style="1" customWidth="1"/>
    <col min="12290" max="12290" width="34.5703125" style="1" customWidth="1"/>
    <col min="12291" max="12291" width="15.42578125" style="1" customWidth="1"/>
    <col min="12292" max="12292" width="15.7109375" style="1" customWidth="1"/>
    <col min="12293" max="12293" width="15" style="1" customWidth="1"/>
    <col min="12294" max="12544" width="11.42578125" style="1"/>
    <col min="12545" max="12545" width="5.42578125" style="1" customWidth="1"/>
    <col min="12546" max="12546" width="34.5703125" style="1" customWidth="1"/>
    <col min="12547" max="12547" width="15.42578125" style="1" customWidth="1"/>
    <col min="12548" max="12548" width="15.7109375" style="1" customWidth="1"/>
    <col min="12549" max="12549" width="15" style="1" customWidth="1"/>
    <col min="12550" max="12800" width="11.42578125" style="1"/>
    <col min="12801" max="12801" width="5.42578125" style="1" customWidth="1"/>
    <col min="12802" max="12802" width="34.5703125" style="1" customWidth="1"/>
    <col min="12803" max="12803" width="15.42578125" style="1" customWidth="1"/>
    <col min="12804" max="12804" width="15.7109375" style="1" customWidth="1"/>
    <col min="12805" max="12805" width="15" style="1" customWidth="1"/>
    <col min="12806" max="13056" width="11.42578125" style="1"/>
    <col min="13057" max="13057" width="5.42578125" style="1" customWidth="1"/>
    <col min="13058" max="13058" width="34.5703125" style="1" customWidth="1"/>
    <col min="13059" max="13059" width="15.42578125" style="1" customWidth="1"/>
    <col min="13060" max="13060" width="15.7109375" style="1" customWidth="1"/>
    <col min="13061" max="13061" width="15" style="1" customWidth="1"/>
    <col min="13062" max="13312" width="11.42578125" style="1"/>
    <col min="13313" max="13313" width="5.42578125" style="1" customWidth="1"/>
    <col min="13314" max="13314" width="34.5703125" style="1" customWidth="1"/>
    <col min="13315" max="13315" width="15.42578125" style="1" customWidth="1"/>
    <col min="13316" max="13316" width="15.7109375" style="1" customWidth="1"/>
    <col min="13317" max="13317" width="15" style="1" customWidth="1"/>
    <col min="13318" max="13568" width="11.42578125" style="1"/>
    <col min="13569" max="13569" width="5.42578125" style="1" customWidth="1"/>
    <col min="13570" max="13570" width="34.5703125" style="1" customWidth="1"/>
    <col min="13571" max="13571" width="15.42578125" style="1" customWidth="1"/>
    <col min="13572" max="13572" width="15.7109375" style="1" customWidth="1"/>
    <col min="13573" max="13573" width="15" style="1" customWidth="1"/>
    <col min="13574" max="13824" width="11.42578125" style="1"/>
    <col min="13825" max="13825" width="5.42578125" style="1" customWidth="1"/>
    <col min="13826" max="13826" width="34.5703125" style="1" customWidth="1"/>
    <col min="13827" max="13827" width="15.42578125" style="1" customWidth="1"/>
    <col min="13828" max="13828" width="15.7109375" style="1" customWidth="1"/>
    <col min="13829" max="13829" width="15" style="1" customWidth="1"/>
    <col min="13830" max="14080" width="11.42578125" style="1"/>
    <col min="14081" max="14081" width="5.42578125" style="1" customWidth="1"/>
    <col min="14082" max="14082" width="34.5703125" style="1" customWidth="1"/>
    <col min="14083" max="14083" width="15.42578125" style="1" customWidth="1"/>
    <col min="14084" max="14084" width="15.7109375" style="1" customWidth="1"/>
    <col min="14085" max="14085" width="15" style="1" customWidth="1"/>
    <col min="14086" max="14336" width="11.42578125" style="1"/>
    <col min="14337" max="14337" width="5.42578125" style="1" customWidth="1"/>
    <col min="14338" max="14338" width="34.5703125" style="1" customWidth="1"/>
    <col min="14339" max="14339" width="15.42578125" style="1" customWidth="1"/>
    <col min="14340" max="14340" width="15.7109375" style="1" customWidth="1"/>
    <col min="14341" max="14341" width="15" style="1" customWidth="1"/>
    <col min="14342" max="14592" width="11.42578125" style="1"/>
    <col min="14593" max="14593" width="5.42578125" style="1" customWidth="1"/>
    <col min="14594" max="14594" width="34.5703125" style="1" customWidth="1"/>
    <col min="14595" max="14595" width="15.42578125" style="1" customWidth="1"/>
    <col min="14596" max="14596" width="15.7109375" style="1" customWidth="1"/>
    <col min="14597" max="14597" width="15" style="1" customWidth="1"/>
    <col min="14598" max="14848" width="11.42578125" style="1"/>
    <col min="14849" max="14849" width="5.42578125" style="1" customWidth="1"/>
    <col min="14850" max="14850" width="34.5703125" style="1" customWidth="1"/>
    <col min="14851" max="14851" width="15.42578125" style="1" customWidth="1"/>
    <col min="14852" max="14852" width="15.7109375" style="1" customWidth="1"/>
    <col min="14853" max="14853" width="15" style="1" customWidth="1"/>
    <col min="14854" max="15104" width="11.42578125" style="1"/>
    <col min="15105" max="15105" width="5.42578125" style="1" customWidth="1"/>
    <col min="15106" max="15106" width="34.5703125" style="1" customWidth="1"/>
    <col min="15107" max="15107" width="15.42578125" style="1" customWidth="1"/>
    <col min="15108" max="15108" width="15.7109375" style="1" customWidth="1"/>
    <col min="15109" max="15109" width="15" style="1" customWidth="1"/>
    <col min="15110" max="15360" width="11.42578125" style="1"/>
    <col min="15361" max="15361" width="5.42578125" style="1" customWidth="1"/>
    <col min="15362" max="15362" width="34.5703125" style="1" customWidth="1"/>
    <col min="15363" max="15363" width="15.42578125" style="1" customWidth="1"/>
    <col min="15364" max="15364" width="15.7109375" style="1" customWidth="1"/>
    <col min="15365" max="15365" width="15" style="1" customWidth="1"/>
    <col min="15366" max="15616" width="11.42578125" style="1"/>
    <col min="15617" max="15617" width="5.42578125" style="1" customWidth="1"/>
    <col min="15618" max="15618" width="34.5703125" style="1" customWidth="1"/>
    <col min="15619" max="15619" width="15.42578125" style="1" customWidth="1"/>
    <col min="15620" max="15620" width="15.7109375" style="1" customWidth="1"/>
    <col min="15621" max="15621" width="15" style="1" customWidth="1"/>
    <col min="15622" max="15872" width="11.42578125" style="1"/>
    <col min="15873" max="15873" width="5.42578125" style="1" customWidth="1"/>
    <col min="15874" max="15874" width="34.5703125" style="1" customWidth="1"/>
    <col min="15875" max="15875" width="15.42578125" style="1" customWidth="1"/>
    <col min="15876" max="15876" width="15.7109375" style="1" customWidth="1"/>
    <col min="15877" max="15877" width="15" style="1" customWidth="1"/>
    <col min="15878" max="16128" width="11.42578125" style="1"/>
    <col min="16129" max="16129" width="5.42578125" style="1" customWidth="1"/>
    <col min="16130" max="16130" width="34.5703125" style="1" customWidth="1"/>
    <col min="16131" max="16131" width="15.42578125" style="1" customWidth="1"/>
    <col min="16132" max="16132" width="15.7109375" style="1" customWidth="1"/>
    <col min="16133" max="16133" width="15" style="1" customWidth="1"/>
    <col min="16134" max="16384" width="11.42578125" style="1"/>
  </cols>
  <sheetData>
    <row r="1" spans="1:8" x14ac:dyDescent="0.2">
      <c r="A1" s="192" t="s">
        <v>0</v>
      </c>
      <c r="B1" s="193"/>
      <c r="C1" s="193"/>
      <c r="D1" s="193"/>
      <c r="E1" s="193"/>
    </row>
    <row r="2" spans="1:8" ht="37.5" customHeight="1" x14ac:dyDescent="0.2">
      <c r="A2" s="193"/>
      <c r="B2" s="193"/>
      <c r="C2" s="193"/>
      <c r="D2" s="193"/>
      <c r="E2" s="193"/>
    </row>
    <row r="3" spans="1:8" ht="20.100000000000001" customHeight="1" x14ac:dyDescent="0.25">
      <c r="A3" s="193"/>
      <c r="B3" s="193"/>
      <c r="C3" s="193"/>
      <c r="D3" s="193"/>
      <c r="E3" s="193"/>
    </row>
    <row r="4" spans="1:8" ht="20.100000000000001" customHeight="1" x14ac:dyDescent="0.25">
      <c r="A4" s="189" t="s">
        <v>1</v>
      </c>
      <c r="B4" s="190"/>
      <c r="C4" s="197"/>
      <c r="D4" s="197"/>
      <c r="E4" s="197"/>
    </row>
    <row r="5" spans="1:8" ht="13.5" thickBot="1" x14ac:dyDescent="0.25">
      <c r="D5" s="2"/>
      <c r="E5" s="2"/>
    </row>
    <row r="6" spans="1:8" ht="53.25" thickBot="1" x14ac:dyDescent="0.35">
      <c r="A6" s="3" t="s">
        <v>2</v>
      </c>
      <c r="B6" s="4" t="s">
        <v>3</v>
      </c>
      <c r="C6" s="5" t="s">
        <v>4</v>
      </c>
      <c r="D6" s="6" t="s">
        <v>5</v>
      </c>
      <c r="E6" s="7" t="s">
        <v>6</v>
      </c>
    </row>
    <row r="7" spans="1:8" ht="20.100000000000001" customHeight="1" x14ac:dyDescent="0.3">
      <c r="A7" s="8" t="s">
        <v>7</v>
      </c>
      <c r="B7" s="9" t="s">
        <v>8</v>
      </c>
      <c r="C7" s="10"/>
      <c r="D7" s="10"/>
      <c r="E7" s="11"/>
    </row>
    <row r="8" spans="1:8" ht="33" x14ac:dyDescent="0.3">
      <c r="A8" s="12" t="s">
        <v>9</v>
      </c>
      <c r="B8" s="13" t="s">
        <v>10</v>
      </c>
      <c r="C8" s="14">
        <v>0</v>
      </c>
      <c r="D8" s="15">
        <v>0</v>
      </c>
      <c r="E8" s="16"/>
      <c r="H8" s="64"/>
    </row>
    <row r="9" spans="1:8" ht="33.75" thickBot="1" x14ac:dyDescent="0.35">
      <c r="A9" s="17" t="s">
        <v>11</v>
      </c>
      <c r="B9" s="18" t="s">
        <v>12</v>
      </c>
      <c r="C9" s="19">
        <v>0</v>
      </c>
      <c r="D9" s="19">
        <v>0</v>
      </c>
      <c r="E9" s="20"/>
    </row>
    <row r="10" spans="1:8" ht="20.100000000000001" customHeight="1" thickBot="1" x14ac:dyDescent="0.35">
      <c r="A10" s="21"/>
      <c r="B10" s="22" t="s">
        <v>13</v>
      </c>
      <c r="C10" s="23">
        <f>C8+C9</f>
        <v>0</v>
      </c>
      <c r="D10" s="23">
        <f>D8+D9</f>
        <v>0</v>
      </c>
      <c r="E10" s="24"/>
    </row>
    <row r="11" spans="1:8" ht="12.75" x14ac:dyDescent="0.2">
      <c r="A11" s="25"/>
      <c r="B11" s="26"/>
      <c r="C11" s="27"/>
      <c r="D11" s="27"/>
      <c r="E11" s="28"/>
    </row>
    <row r="12" spans="1:8" ht="20.100000000000001" customHeight="1" x14ac:dyDescent="0.3">
      <c r="A12" s="29" t="s">
        <v>14</v>
      </c>
      <c r="B12" s="30" t="s">
        <v>15</v>
      </c>
      <c r="C12" s="31"/>
      <c r="D12" s="31"/>
      <c r="E12" s="32"/>
    </row>
    <row r="13" spans="1:8" ht="20.100000000000001" customHeight="1" x14ac:dyDescent="0.3">
      <c r="A13" s="12" t="s">
        <v>16</v>
      </c>
      <c r="B13" s="33" t="s">
        <v>17</v>
      </c>
      <c r="C13" s="14">
        <v>0</v>
      </c>
      <c r="D13" s="34">
        <v>0</v>
      </c>
      <c r="E13" s="35"/>
    </row>
    <row r="14" spans="1:8" ht="20.100000000000001" customHeight="1" x14ac:dyDescent="0.3">
      <c r="A14" s="36" t="s">
        <v>18</v>
      </c>
      <c r="B14" s="37" t="s">
        <v>19</v>
      </c>
      <c r="C14" s="38">
        <v>0</v>
      </c>
      <c r="D14" s="38">
        <v>0</v>
      </c>
      <c r="E14" s="39"/>
    </row>
    <row r="15" spans="1:8" ht="20.100000000000001" customHeight="1" x14ac:dyDescent="0.3">
      <c r="A15" s="36" t="s">
        <v>20</v>
      </c>
      <c r="B15" s="37" t="s">
        <v>21</v>
      </c>
      <c r="C15" s="38">
        <v>0</v>
      </c>
      <c r="D15" s="38">
        <v>0</v>
      </c>
      <c r="E15" s="39"/>
    </row>
    <row r="16" spans="1:8" ht="20.100000000000001" customHeight="1" x14ac:dyDescent="0.3">
      <c r="A16" s="36" t="s">
        <v>22</v>
      </c>
      <c r="B16" s="37" t="s">
        <v>23</v>
      </c>
      <c r="C16" s="38">
        <v>0</v>
      </c>
      <c r="D16" s="38">
        <v>0</v>
      </c>
      <c r="E16" s="39"/>
    </row>
    <row r="17" spans="1:6" ht="33" x14ac:dyDescent="0.3">
      <c r="A17" s="36" t="s">
        <v>24</v>
      </c>
      <c r="B17" s="37" t="s">
        <v>25</v>
      </c>
      <c r="C17" s="38">
        <v>0</v>
      </c>
      <c r="D17" s="38">
        <v>0</v>
      </c>
      <c r="E17" s="39"/>
    </row>
    <row r="18" spans="1:6" ht="20.100000000000001" customHeight="1" x14ac:dyDescent="0.3">
      <c r="A18" s="36" t="s">
        <v>26</v>
      </c>
      <c r="B18" s="40" t="s">
        <v>27</v>
      </c>
      <c r="C18" s="38">
        <v>0</v>
      </c>
      <c r="D18" s="38">
        <v>0</v>
      </c>
      <c r="E18" s="39"/>
    </row>
    <row r="19" spans="1:6" ht="33" x14ac:dyDescent="0.3">
      <c r="A19" s="36" t="s">
        <v>28</v>
      </c>
      <c r="B19" s="37" t="s">
        <v>29</v>
      </c>
      <c r="C19" s="38">
        <v>0</v>
      </c>
      <c r="D19" s="38">
        <v>0</v>
      </c>
      <c r="E19" s="39"/>
    </row>
    <row r="20" spans="1:6" ht="33" x14ac:dyDescent="0.3">
      <c r="A20" s="36" t="s">
        <v>30</v>
      </c>
      <c r="B20" s="37" t="s">
        <v>31</v>
      </c>
      <c r="C20" s="38">
        <v>0</v>
      </c>
      <c r="D20" s="38">
        <v>0</v>
      </c>
      <c r="E20" s="39"/>
    </row>
    <row r="21" spans="1:6" ht="20.100000000000001" customHeight="1" thickBot="1" x14ac:dyDescent="0.35">
      <c r="A21" s="17" t="s">
        <v>32</v>
      </c>
      <c r="B21" s="41" t="s">
        <v>33</v>
      </c>
      <c r="C21" s="19">
        <v>0</v>
      </c>
      <c r="D21" s="19">
        <v>0</v>
      </c>
      <c r="E21" s="20"/>
    </row>
    <row r="22" spans="1:6" ht="20.100000000000001" customHeight="1" thickBot="1" x14ac:dyDescent="0.35">
      <c r="A22" s="21"/>
      <c r="B22" s="42" t="s">
        <v>34</v>
      </c>
      <c r="C22" s="23">
        <f>C13+C14+C15+C16+C17+C18+C19+C20+C21</f>
        <v>0</v>
      </c>
      <c r="D22" s="23">
        <f>D13+D14+D15+D16+D17+D18+D19+D20+D21</f>
        <v>0</v>
      </c>
      <c r="E22" s="24"/>
    </row>
    <row r="23" spans="1:6" ht="13.5" thickBot="1" x14ac:dyDescent="0.25">
      <c r="A23" s="25"/>
      <c r="B23" s="26"/>
      <c r="C23" s="43"/>
      <c r="D23" s="43"/>
      <c r="E23" s="44"/>
    </row>
    <row r="24" spans="1:6" ht="20.100000000000001" customHeight="1" thickBot="1" x14ac:dyDescent="0.35">
      <c r="A24" s="45"/>
      <c r="B24" s="46" t="s">
        <v>35</v>
      </c>
      <c r="C24" s="47">
        <f>C10+C22</f>
        <v>0</v>
      </c>
      <c r="D24" s="47">
        <f>D10+D22</f>
        <v>0</v>
      </c>
      <c r="E24" s="48"/>
    </row>
    <row r="25" spans="1:6" ht="12.75" x14ac:dyDescent="0.2">
      <c r="A25" s="25"/>
      <c r="B25" s="26"/>
      <c r="C25" s="43"/>
      <c r="D25" s="43"/>
      <c r="E25" s="44"/>
      <c r="F25" s="49"/>
    </row>
    <row r="26" spans="1:6" ht="20.100000000000001" customHeight="1" x14ac:dyDescent="0.3">
      <c r="A26" s="29" t="s">
        <v>36</v>
      </c>
      <c r="B26" s="30" t="s">
        <v>37</v>
      </c>
      <c r="C26" s="50"/>
      <c r="D26" s="51"/>
      <c r="E26" s="52"/>
    </row>
    <row r="27" spans="1:6" ht="20.100000000000001" customHeight="1" x14ac:dyDescent="0.3">
      <c r="A27" s="53" t="s">
        <v>38</v>
      </c>
      <c r="B27" s="40" t="s">
        <v>37</v>
      </c>
      <c r="C27" s="38">
        <v>0</v>
      </c>
      <c r="D27" s="38">
        <v>0</v>
      </c>
      <c r="E27" s="39"/>
    </row>
    <row r="28" spans="1:6" ht="12.75" thickBot="1" x14ac:dyDescent="0.25">
      <c r="A28" s="54"/>
      <c r="B28" s="49"/>
      <c r="C28" s="49"/>
      <c r="D28" s="55"/>
      <c r="E28" s="56"/>
    </row>
    <row r="29" spans="1:6" ht="20.100000000000001" customHeight="1" thickBot="1" x14ac:dyDescent="0.3">
      <c r="A29" s="57"/>
      <c r="B29" s="58" t="s">
        <v>39</v>
      </c>
      <c r="C29" s="47">
        <f>C24+C27</f>
        <v>0</v>
      </c>
      <c r="D29" s="47">
        <f>D24+D27</f>
        <v>0</v>
      </c>
      <c r="E29" s="59"/>
    </row>
    <row r="30" spans="1:6" x14ac:dyDescent="0.2">
      <c r="A30" s="194"/>
      <c r="B30" s="195"/>
      <c r="C30" s="195"/>
      <c r="D30" s="195"/>
      <c r="E30" s="195"/>
    </row>
    <row r="31" spans="1:6" x14ac:dyDescent="0.2">
      <c r="A31" s="190"/>
      <c r="B31" s="190"/>
      <c r="C31" s="190"/>
      <c r="D31" s="190"/>
      <c r="E31" s="190"/>
    </row>
    <row r="32" spans="1:6" x14ac:dyDescent="0.2">
      <c r="A32" s="190"/>
      <c r="B32" s="190"/>
      <c r="C32" s="190"/>
      <c r="D32" s="190"/>
      <c r="E32" s="190"/>
    </row>
    <row r="33" spans="1:5" x14ac:dyDescent="0.2">
      <c r="A33" s="190"/>
      <c r="B33" s="190"/>
      <c r="C33" s="190"/>
      <c r="D33" s="190"/>
      <c r="E33" s="190"/>
    </row>
    <row r="34" spans="1:5" x14ac:dyDescent="0.2">
      <c r="A34" s="190"/>
      <c r="B34" s="190"/>
      <c r="C34" s="190"/>
      <c r="D34" s="190"/>
      <c r="E34" s="190"/>
    </row>
    <row r="35" spans="1:5" x14ac:dyDescent="0.2">
      <c r="A35" s="190"/>
      <c r="B35" s="190"/>
      <c r="C35" s="190"/>
      <c r="D35" s="190"/>
      <c r="E35" s="190"/>
    </row>
    <row r="36" spans="1:5" x14ac:dyDescent="0.2">
      <c r="A36" s="196"/>
      <c r="B36" s="196"/>
      <c r="C36" s="196"/>
      <c r="D36" s="196"/>
      <c r="E36" s="196"/>
    </row>
    <row r="37" spans="1:5" s="62" customFormat="1" ht="14.25" x14ac:dyDescent="0.2">
      <c r="A37" s="61" t="s">
        <v>40</v>
      </c>
      <c r="C37" s="191" t="s">
        <v>41</v>
      </c>
      <c r="D37" s="191"/>
      <c r="E37" s="191"/>
    </row>
    <row r="38" spans="1:5" x14ac:dyDescent="0.2">
      <c r="A38" s="60"/>
    </row>
    <row r="39" spans="1:5" x14ac:dyDescent="0.2">
      <c r="A39" s="60"/>
    </row>
    <row r="40" spans="1:5" x14ac:dyDescent="0.2">
      <c r="A40" s="60"/>
    </row>
    <row r="41" spans="1:5" x14ac:dyDescent="0.2">
      <c r="A41" s="60"/>
    </row>
    <row r="42" spans="1:5" x14ac:dyDescent="0.2">
      <c r="A42" s="63"/>
    </row>
    <row r="43" spans="1:5" x14ac:dyDescent="0.2">
      <c r="A43" s="63"/>
    </row>
    <row r="44" spans="1:5" x14ac:dyDescent="0.2">
      <c r="A44" s="63"/>
    </row>
    <row r="45" spans="1:5" x14ac:dyDescent="0.2">
      <c r="A45" s="63"/>
    </row>
    <row r="46" spans="1:5" x14ac:dyDescent="0.2">
      <c r="A46" s="63"/>
    </row>
  </sheetData>
  <mergeCells count="6">
    <mergeCell ref="A4:B4"/>
    <mergeCell ref="C37:E37"/>
    <mergeCell ref="A1:E2"/>
    <mergeCell ref="A30:E36"/>
    <mergeCell ref="A3:E3"/>
    <mergeCell ref="C4:E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62"/>
  <sheetViews>
    <sheetView workbookViewId="0">
      <selection activeCell="D32" sqref="D32"/>
    </sheetView>
  </sheetViews>
  <sheetFormatPr baseColWidth="10" defaultRowHeight="11.25" x14ac:dyDescent="0.2"/>
  <cols>
    <col min="1" max="1" width="4.28515625" style="81" customWidth="1"/>
    <col min="2" max="3" width="13" style="89" customWidth="1"/>
    <col min="4" max="4" width="25.5703125" style="89" customWidth="1"/>
    <col min="5" max="5" width="34.5703125" style="89" customWidth="1"/>
    <col min="6" max="6" width="14.28515625" style="81" customWidth="1"/>
    <col min="7" max="7" width="44.85546875" style="108" customWidth="1"/>
    <col min="8" max="8" width="40.7109375" style="108" customWidth="1"/>
    <col min="9" max="9" width="18.42578125" style="89" customWidth="1"/>
    <col min="10" max="10" width="12.7109375" style="89" customWidth="1"/>
    <col min="11" max="11" width="11.42578125" style="89"/>
    <col min="12" max="12" width="16.7109375" style="89" customWidth="1"/>
    <col min="13" max="13" width="6.7109375" style="85" hidden="1" customWidth="1"/>
    <col min="14" max="37" width="6.7109375" style="86" hidden="1" customWidth="1"/>
    <col min="38" max="38" width="7.85546875" style="86" hidden="1" customWidth="1"/>
    <col min="39" max="163" width="7.7109375" style="86" hidden="1" customWidth="1"/>
    <col min="164" max="165" width="11.42578125" style="87" hidden="1" customWidth="1"/>
    <col min="166" max="256" width="11.42578125" style="87"/>
    <col min="257" max="257" width="4.28515625" style="87" customWidth="1"/>
    <col min="258" max="259" width="13" style="87" customWidth="1"/>
    <col min="260" max="260" width="25.5703125" style="87" customWidth="1"/>
    <col min="261" max="261" width="34.5703125" style="87" customWidth="1"/>
    <col min="262" max="262" width="14.28515625" style="87" customWidth="1"/>
    <col min="263" max="263" width="44.85546875" style="87" customWidth="1"/>
    <col min="264" max="264" width="40.7109375" style="87" customWidth="1"/>
    <col min="265" max="265" width="18.42578125" style="87" customWidth="1"/>
    <col min="266" max="266" width="12.7109375" style="87" customWidth="1"/>
    <col min="267" max="267" width="11.42578125" style="87"/>
    <col min="268" max="268" width="16.7109375" style="87" customWidth="1"/>
    <col min="269" max="421" width="0" style="87" hidden="1" customWidth="1"/>
    <col min="422" max="512" width="11.42578125" style="87"/>
    <col min="513" max="513" width="4.28515625" style="87" customWidth="1"/>
    <col min="514" max="515" width="13" style="87" customWidth="1"/>
    <col min="516" max="516" width="25.5703125" style="87" customWidth="1"/>
    <col min="517" max="517" width="34.5703125" style="87" customWidth="1"/>
    <col min="518" max="518" width="14.28515625" style="87" customWidth="1"/>
    <col min="519" max="519" width="44.85546875" style="87" customWidth="1"/>
    <col min="520" max="520" width="40.7109375" style="87" customWidth="1"/>
    <col min="521" max="521" width="18.42578125" style="87" customWidth="1"/>
    <col min="522" max="522" width="12.7109375" style="87" customWidth="1"/>
    <col min="523" max="523" width="11.42578125" style="87"/>
    <col min="524" max="524" width="16.7109375" style="87" customWidth="1"/>
    <col min="525" max="677" width="0" style="87" hidden="1" customWidth="1"/>
    <col min="678" max="768" width="11.42578125" style="87"/>
    <col min="769" max="769" width="4.28515625" style="87" customWidth="1"/>
    <col min="770" max="771" width="13" style="87" customWidth="1"/>
    <col min="772" max="772" width="25.5703125" style="87" customWidth="1"/>
    <col min="773" max="773" width="34.5703125" style="87" customWidth="1"/>
    <col min="774" max="774" width="14.28515625" style="87" customWidth="1"/>
    <col min="775" max="775" width="44.85546875" style="87" customWidth="1"/>
    <col min="776" max="776" width="40.7109375" style="87" customWidth="1"/>
    <col min="777" max="777" width="18.42578125" style="87" customWidth="1"/>
    <col min="778" max="778" width="12.7109375" style="87" customWidth="1"/>
    <col min="779" max="779" width="11.42578125" style="87"/>
    <col min="780" max="780" width="16.7109375" style="87" customWidth="1"/>
    <col min="781" max="933" width="0" style="87" hidden="1" customWidth="1"/>
    <col min="934" max="1024" width="11.42578125" style="87"/>
    <col min="1025" max="1025" width="4.28515625" style="87" customWidth="1"/>
    <col min="1026" max="1027" width="13" style="87" customWidth="1"/>
    <col min="1028" max="1028" width="25.5703125" style="87" customWidth="1"/>
    <col min="1029" max="1029" width="34.5703125" style="87" customWidth="1"/>
    <col min="1030" max="1030" width="14.28515625" style="87" customWidth="1"/>
    <col min="1031" max="1031" width="44.85546875" style="87" customWidth="1"/>
    <col min="1032" max="1032" width="40.7109375" style="87" customWidth="1"/>
    <col min="1033" max="1033" width="18.42578125" style="87" customWidth="1"/>
    <col min="1034" max="1034" width="12.7109375" style="87" customWidth="1"/>
    <col min="1035" max="1035" width="11.42578125" style="87"/>
    <col min="1036" max="1036" width="16.7109375" style="87" customWidth="1"/>
    <col min="1037" max="1189" width="0" style="87" hidden="1" customWidth="1"/>
    <col min="1190" max="1280" width="11.42578125" style="87"/>
    <col min="1281" max="1281" width="4.28515625" style="87" customWidth="1"/>
    <col min="1282" max="1283" width="13" style="87" customWidth="1"/>
    <col min="1284" max="1284" width="25.5703125" style="87" customWidth="1"/>
    <col min="1285" max="1285" width="34.5703125" style="87" customWidth="1"/>
    <col min="1286" max="1286" width="14.28515625" style="87" customWidth="1"/>
    <col min="1287" max="1287" width="44.85546875" style="87" customWidth="1"/>
    <col min="1288" max="1288" width="40.7109375" style="87" customWidth="1"/>
    <col min="1289" max="1289" width="18.42578125" style="87" customWidth="1"/>
    <col min="1290" max="1290" width="12.7109375" style="87" customWidth="1"/>
    <col min="1291" max="1291" width="11.42578125" style="87"/>
    <col min="1292" max="1292" width="16.7109375" style="87" customWidth="1"/>
    <col min="1293" max="1445" width="0" style="87" hidden="1" customWidth="1"/>
    <col min="1446" max="1536" width="11.42578125" style="87"/>
    <col min="1537" max="1537" width="4.28515625" style="87" customWidth="1"/>
    <col min="1538" max="1539" width="13" style="87" customWidth="1"/>
    <col min="1540" max="1540" width="25.5703125" style="87" customWidth="1"/>
    <col min="1541" max="1541" width="34.5703125" style="87" customWidth="1"/>
    <col min="1542" max="1542" width="14.28515625" style="87" customWidth="1"/>
    <col min="1543" max="1543" width="44.85546875" style="87" customWidth="1"/>
    <col min="1544" max="1544" width="40.7109375" style="87" customWidth="1"/>
    <col min="1545" max="1545" width="18.42578125" style="87" customWidth="1"/>
    <col min="1546" max="1546" width="12.7109375" style="87" customWidth="1"/>
    <col min="1547" max="1547" width="11.42578125" style="87"/>
    <col min="1548" max="1548" width="16.7109375" style="87" customWidth="1"/>
    <col min="1549" max="1701" width="0" style="87" hidden="1" customWidth="1"/>
    <col min="1702" max="1792" width="11.42578125" style="87"/>
    <col min="1793" max="1793" width="4.28515625" style="87" customWidth="1"/>
    <col min="1794" max="1795" width="13" style="87" customWidth="1"/>
    <col min="1796" max="1796" width="25.5703125" style="87" customWidth="1"/>
    <col min="1797" max="1797" width="34.5703125" style="87" customWidth="1"/>
    <col min="1798" max="1798" width="14.28515625" style="87" customWidth="1"/>
    <col min="1799" max="1799" width="44.85546875" style="87" customWidth="1"/>
    <col min="1800" max="1800" width="40.7109375" style="87" customWidth="1"/>
    <col min="1801" max="1801" width="18.42578125" style="87" customWidth="1"/>
    <col min="1802" max="1802" width="12.7109375" style="87" customWidth="1"/>
    <col min="1803" max="1803" width="11.42578125" style="87"/>
    <col min="1804" max="1804" width="16.7109375" style="87" customWidth="1"/>
    <col min="1805" max="1957" width="0" style="87" hidden="1" customWidth="1"/>
    <col min="1958" max="2048" width="11.42578125" style="87"/>
    <col min="2049" max="2049" width="4.28515625" style="87" customWidth="1"/>
    <col min="2050" max="2051" width="13" style="87" customWidth="1"/>
    <col min="2052" max="2052" width="25.5703125" style="87" customWidth="1"/>
    <col min="2053" max="2053" width="34.5703125" style="87" customWidth="1"/>
    <col min="2054" max="2054" width="14.28515625" style="87" customWidth="1"/>
    <col min="2055" max="2055" width="44.85546875" style="87" customWidth="1"/>
    <col min="2056" max="2056" width="40.7109375" style="87" customWidth="1"/>
    <col min="2057" max="2057" width="18.42578125" style="87" customWidth="1"/>
    <col min="2058" max="2058" width="12.7109375" style="87" customWidth="1"/>
    <col min="2059" max="2059" width="11.42578125" style="87"/>
    <col min="2060" max="2060" width="16.7109375" style="87" customWidth="1"/>
    <col min="2061" max="2213" width="0" style="87" hidden="1" customWidth="1"/>
    <col min="2214" max="2304" width="11.42578125" style="87"/>
    <col min="2305" max="2305" width="4.28515625" style="87" customWidth="1"/>
    <col min="2306" max="2307" width="13" style="87" customWidth="1"/>
    <col min="2308" max="2308" width="25.5703125" style="87" customWidth="1"/>
    <col min="2309" max="2309" width="34.5703125" style="87" customWidth="1"/>
    <col min="2310" max="2310" width="14.28515625" style="87" customWidth="1"/>
    <col min="2311" max="2311" width="44.85546875" style="87" customWidth="1"/>
    <col min="2312" max="2312" width="40.7109375" style="87" customWidth="1"/>
    <col min="2313" max="2313" width="18.42578125" style="87" customWidth="1"/>
    <col min="2314" max="2314" width="12.7109375" style="87" customWidth="1"/>
    <col min="2315" max="2315" width="11.42578125" style="87"/>
    <col min="2316" max="2316" width="16.7109375" style="87" customWidth="1"/>
    <col min="2317" max="2469" width="0" style="87" hidden="1" customWidth="1"/>
    <col min="2470" max="2560" width="11.42578125" style="87"/>
    <col min="2561" max="2561" width="4.28515625" style="87" customWidth="1"/>
    <col min="2562" max="2563" width="13" style="87" customWidth="1"/>
    <col min="2564" max="2564" width="25.5703125" style="87" customWidth="1"/>
    <col min="2565" max="2565" width="34.5703125" style="87" customWidth="1"/>
    <col min="2566" max="2566" width="14.28515625" style="87" customWidth="1"/>
    <col min="2567" max="2567" width="44.85546875" style="87" customWidth="1"/>
    <col min="2568" max="2568" width="40.7109375" style="87" customWidth="1"/>
    <col min="2569" max="2569" width="18.42578125" style="87" customWidth="1"/>
    <col min="2570" max="2570" width="12.7109375" style="87" customWidth="1"/>
    <col min="2571" max="2571" width="11.42578125" style="87"/>
    <col min="2572" max="2572" width="16.7109375" style="87" customWidth="1"/>
    <col min="2573" max="2725" width="0" style="87" hidden="1" customWidth="1"/>
    <col min="2726" max="2816" width="11.42578125" style="87"/>
    <col min="2817" max="2817" width="4.28515625" style="87" customWidth="1"/>
    <col min="2818" max="2819" width="13" style="87" customWidth="1"/>
    <col min="2820" max="2820" width="25.5703125" style="87" customWidth="1"/>
    <col min="2821" max="2821" width="34.5703125" style="87" customWidth="1"/>
    <col min="2822" max="2822" width="14.28515625" style="87" customWidth="1"/>
    <col min="2823" max="2823" width="44.85546875" style="87" customWidth="1"/>
    <col min="2824" max="2824" width="40.7109375" style="87" customWidth="1"/>
    <col min="2825" max="2825" width="18.42578125" style="87" customWidth="1"/>
    <col min="2826" max="2826" width="12.7109375" style="87" customWidth="1"/>
    <col min="2827" max="2827" width="11.42578125" style="87"/>
    <col min="2828" max="2828" width="16.7109375" style="87" customWidth="1"/>
    <col min="2829" max="2981" width="0" style="87" hidden="1" customWidth="1"/>
    <col min="2982" max="3072" width="11.42578125" style="87"/>
    <col min="3073" max="3073" width="4.28515625" style="87" customWidth="1"/>
    <col min="3074" max="3075" width="13" style="87" customWidth="1"/>
    <col min="3076" max="3076" width="25.5703125" style="87" customWidth="1"/>
    <col min="3077" max="3077" width="34.5703125" style="87" customWidth="1"/>
    <col min="3078" max="3078" width="14.28515625" style="87" customWidth="1"/>
    <col min="3079" max="3079" width="44.85546875" style="87" customWidth="1"/>
    <col min="3080" max="3080" width="40.7109375" style="87" customWidth="1"/>
    <col min="3081" max="3081" width="18.42578125" style="87" customWidth="1"/>
    <col min="3082" max="3082" width="12.7109375" style="87" customWidth="1"/>
    <col min="3083" max="3083" width="11.42578125" style="87"/>
    <col min="3084" max="3084" width="16.7109375" style="87" customWidth="1"/>
    <col min="3085" max="3237" width="0" style="87" hidden="1" customWidth="1"/>
    <col min="3238" max="3328" width="11.42578125" style="87"/>
    <col min="3329" max="3329" width="4.28515625" style="87" customWidth="1"/>
    <col min="3330" max="3331" width="13" style="87" customWidth="1"/>
    <col min="3332" max="3332" width="25.5703125" style="87" customWidth="1"/>
    <col min="3333" max="3333" width="34.5703125" style="87" customWidth="1"/>
    <col min="3334" max="3334" width="14.28515625" style="87" customWidth="1"/>
    <col min="3335" max="3335" width="44.85546875" style="87" customWidth="1"/>
    <col min="3336" max="3336" width="40.7109375" style="87" customWidth="1"/>
    <col min="3337" max="3337" width="18.42578125" style="87" customWidth="1"/>
    <col min="3338" max="3338" width="12.7109375" style="87" customWidth="1"/>
    <col min="3339" max="3339" width="11.42578125" style="87"/>
    <col min="3340" max="3340" width="16.7109375" style="87" customWidth="1"/>
    <col min="3341" max="3493" width="0" style="87" hidden="1" customWidth="1"/>
    <col min="3494" max="3584" width="11.42578125" style="87"/>
    <col min="3585" max="3585" width="4.28515625" style="87" customWidth="1"/>
    <col min="3586" max="3587" width="13" style="87" customWidth="1"/>
    <col min="3588" max="3588" width="25.5703125" style="87" customWidth="1"/>
    <col min="3589" max="3589" width="34.5703125" style="87" customWidth="1"/>
    <col min="3590" max="3590" width="14.28515625" style="87" customWidth="1"/>
    <col min="3591" max="3591" width="44.85546875" style="87" customWidth="1"/>
    <col min="3592" max="3592" width="40.7109375" style="87" customWidth="1"/>
    <col min="3593" max="3593" width="18.42578125" style="87" customWidth="1"/>
    <col min="3594" max="3594" width="12.7109375" style="87" customWidth="1"/>
    <col min="3595" max="3595" width="11.42578125" style="87"/>
    <col min="3596" max="3596" width="16.7109375" style="87" customWidth="1"/>
    <col min="3597" max="3749" width="0" style="87" hidden="1" customWidth="1"/>
    <col min="3750" max="3840" width="11.42578125" style="87"/>
    <col min="3841" max="3841" width="4.28515625" style="87" customWidth="1"/>
    <col min="3842" max="3843" width="13" style="87" customWidth="1"/>
    <col min="3844" max="3844" width="25.5703125" style="87" customWidth="1"/>
    <col min="3845" max="3845" width="34.5703125" style="87" customWidth="1"/>
    <col min="3846" max="3846" width="14.28515625" style="87" customWidth="1"/>
    <col min="3847" max="3847" width="44.85546875" style="87" customWidth="1"/>
    <col min="3848" max="3848" width="40.7109375" style="87" customWidth="1"/>
    <col min="3849" max="3849" width="18.42578125" style="87" customWidth="1"/>
    <col min="3850" max="3850" width="12.7109375" style="87" customWidth="1"/>
    <col min="3851" max="3851" width="11.42578125" style="87"/>
    <col min="3852" max="3852" width="16.7109375" style="87" customWidth="1"/>
    <col min="3853" max="4005" width="0" style="87" hidden="1" customWidth="1"/>
    <col min="4006" max="4096" width="11.42578125" style="87"/>
    <col min="4097" max="4097" width="4.28515625" style="87" customWidth="1"/>
    <col min="4098" max="4099" width="13" style="87" customWidth="1"/>
    <col min="4100" max="4100" width="25.5703125" style="87" customWidth="1"/>
    <col min="4101" max="4101" width="34.5703125" style="87" customWidth="1"/>
    <col min="4102" max="4102" width="14.28515625" style="87" customWidth="1"/>
    <col min="4103" max="4103" width="44.85546875" style="87" customWidth="1"/>
    <col min="4104" max="4104" width="40.7109375" style="87" customWidth="1"/>
    <col min="4105" max="4105" width="18.42578125" style="87" customWidth="1"/>
    <col min="4106" max="4106" width="12.7109375" style="87" customWidth="1"/>
    <col min="4107" max="4107" width="11.42578125" style="87"/>
    <col min="4108" max="4108" width="16.7109375" style="87" customWidth="1"/>
    <col min="4109" max="4261" width="0" style="87" hidden="1" customWidth="1"/>
    <col min="4262" max="4352" width="11.42578125" style="87"/>
    <col min="4353" max="4353" width="4.28515625" style="87" customWidth="1"/>
    <col min="4354" max="4355" width="13" style="87" customWidth="1"/>
    <col min="4356" max="4356" width="25.5703125" style="87" customWidth="1"/>
    <col min="4357" max="4357" width="34.5703125" style="87" customWidth="1"/>
    <col min="4358" max="4358" width="14.28515625" style="87" customWidth="1"/>
    <col min="4359" max="4359" width="44.85546875" style="87" customWidth="1"/>
    <col min="4360" max="4360" width="40.7109375" style="87" customWidth="1"/>
    <col min="4361" max="4361" width="18.42578125" style="87" customWidth="1"/>
    <col min="4362" max="4362" width="12.7109375" style="87" customWidth="1"/>
    <col min="4363" max="4363" width="11.42578125" style="87"/>
    <col min="4364" max="4364" width="16.7109375" style="87" customWidth="1"/>
    <col min="4365" max="4517" width="0" style="87" hidden="1" customWidth="1"/>
    <col min="4518" max="4608" width="11.42578125" style="87"/>
    <col min="4609" max="4609" width="4.28515625" style="87" customWidth="1"/>
    <col min="4610" max="4611" width="13" style="87" customWidth="1"/>
    <col min="4612" max="4612" width="25.5703125" style="87" customWidth="1"/>
    <col min="4613" max="4613" width="34.5703125" style="87" customWidth="1"/>
    <col min="4614" max="4614" width="14.28515625" style="87" customWidth="1"/>
    <col min="4615" max="4615" width="44.85546875" style="87" customWidth="1"/>
    <col min="4616" max="4616" width="40.7109375" style="87" customWidth="1"/>
    <col min="4617" max="4617" width="18.42578125" style="87" customWidth="1"/>
    <col min="4618" max="4618" width="12.7109375" style="87" customWidth="1"/>
    <col min="4619" max="4619" width="11.42578125" style="87"/>
    <col min="4620" max="4620" width="16.7109375" style="87" customWidth="1"/>
    <col min="4621" max="4773" width="0" style="87" hidden="1" customWidth="1"/>
    <col min="4774" max="4864" width="11.42578125" style="87"/>
    <col min="4865" max="4865" width="4.28515625" style="87" customWidth="1"/>
    <col min="4866" max="4867" width="13" style="87" customWidth="1"/>
    <col min="4868" max="4868" width="25.5703125" style="87" customWidth="1"/>
    <col min="4869" max="4869" width="34.5703125" style="87" customWidth="1"/>
    <col min="4870" max="4870" width="14.28515625" style="87" customWidth="1"/>
    <col min="4871" max="4871" width="44.85546875" style="87" customWidth="1"/>
    <col min="4872" max="4872" width="40.7109375" style="87" customWidth="1"/>
    <col min="4873" max="4873" width="18.42578125" style="87" customWidth="1"/>
    <col min="4874" max="4874" width="12.7109375" style="87" customWidth="1"/>
    <col min="4875" max="4875" width="11.42578125" style="87"/>
    <col min="4876" max="4876" width="16.7109375" style="87" customWidth="1"/>
    <col min="4877" max="5029" width="0" style="87" hidden="1" customWidth="1"/>
    <col min="5030" max="5120" width="11.42578125" style="87"/>
    <col min="5121" max="5121" width="4.28515625" style="87" customWidth="1"/>
    <col min="5122" max="5123" width="13" style="87" customWidth="1"/>
    <col min="5124" max="5124" width="25.5703125" style="87" customWidth="1"/>
    <col min="5125" max="5125" width="34.5703125" style="87" customWidth="1"/>
    <col min="5126" max="5126" width="14.28515625" style="87" customWidth="1"/>
    <col min="5127" max="5127" width="44.85546875" style="87" customWidth="1"/>
    <col min="5128" max="5128" width="40.7109375" style="87" customWidth="1"/>
    <col min="5129" max="5129" width="18.42578125" style="87" customWidth="1"/>
    <col min="5130" max="5130" width="12.7109375" style="87" customWidth="1"/>
    <col min="5131" max="5131" width="11.42578125" style="87"/>
    <col min="5132" max="5132" width="16.7109375" style="87" customWidth="1"/>
    <col min="5133" max="5285" width="0" style="87" hidden="1" customWidth="1"/>
    <col min="5286" max="5376" width="11.42578125" style="87"/>
    <col min="5377" max="5377" width="4.28515625" style="87" customWidth="1"/>
    <col min="5378" max="5379" width="13" style="87" customWidth="1"/>
    <col min="5380" max="5380" width="25.5703125" style="87" customWidth="1"/>
    <col min="5381" max="5381" width="34.5703125" style="87" customWidth="1"/>
    <col min="5382" max="5382" width="14.28515625" style="87" customWidth="1"/>
    <col min="5383" max="5383" width="44.85546875" style="87" customWidth="1"/>
    <col min="5384" max="5384" width="40.7109375" style="87" customWidth="1"/>
    <col min="5385" max="5385" width="18.42578125" style="87" customWidth="1"/>
    <col min="5386" max="5386" width="12.7109375" style="87" customWidth="1"/>
    <col min="5387" max="5387" width="11.42578125" style="87"/>
    <col min="5388" max="5388" width="16.7109375" style="87" customWidth="1"/>
    <col min="5389" max="5541" width="0" style="87" hidden="1" customWidth="1"/>
    <col min="5542" max="5632" width="11.42578125" style="87"/>
    <col min="5633" max="5633" width="4.28515625" style="87" customWidth="1"/>
    <col min="5634" max="5635" width="13" style="87" customWidth="1"/>
    <col min="5636" max="5636" width="25.5703125" style="87" customWidth="1"/>
    <col min="5637" max="5637" width="34.5703125" style="87" customWidth="1"/>
    <col min="5638" max="5638" width="14.28515625" style="87" customWidth="1"/>
    <col min="5639" max="5639" width="44.85546875" style="87" customWidth="1"/>
    <col min="5640" max="5640" width="40.7109375" style="87" customWidth="1"/>
    <col min="5641" max="5641" width="18.42578125" style="87" customWidth="1"/>
    <col min="5642" max="5642" width="12.7109375" style="87" customWidth="1"/>
    <col min="5643" max="5643" width="11.42578125" style="87"/>
    <col min="5644" max="5644" width="16.7109375" style="87" customWidth="1"/>
    <col min="5645" max="5797" width="0" style="87" hidden="1" customWidth="1"/>
    <col min="5798" max="5888" width="11.42578125" style="87"/>
    <col min="5889" max="5889" width="4.28515625" style="87" customWidth="1"/>
    <col min="5890" max="5891" width="13" style="87" customWidth="1"/>
    <col min="5892" max="5892" width="25.5703125" style="87" customWidth="1"/>
    <col min="5893" max="5893" width="34.5703125" style="87" customWidth="1"/>
    <col min="5894" max="5894" width="14.28515625" style="87" customWidth="1"/>
    <col min="5895" max="5895" width="44.85546875" style="87" customWidth="1"/>
    <col min="5896" max="5896" width="40.7109375" style="87" customWidth="1"/>
    <col min="5897" max="5897" width="18.42578125" style="87" customWidth="1"/>
    <col min="5898" max="5898" width="12.7109375" style="87" customWidth="1"/>
    <col min="5899" max="5899" width="11.42578125" style="87"/>
    <col min="5900" max="5900" width="16.7109375" style="87" customWidth="1"/>
    <col min="5901" max="6053" width="0" style="87" hidden="1" customWidth="1"/>
    <col min="6054" max="6144" width="11.42578125" style="87"/>
    <col min="6145" max="6145" width="4.28515625" style="87" customWidth="1"/>
    <col min="6146" max="6147" width="13" style="87" customWidth="1"/>
    <col min="6148" max="6148" width="25.5703125" style="87" customWidth="1"/>
    <col min="6149" max="6149" width="34.5703125" style="87" customWidth="1"/>
    <col min="6150" max="6150" width="14.28515625" style="87" customWidth="1"/>
    <col min="6151" max="6151" width="44.85546875" style="87" customWidth="1"/>
    <col min="6152" max="6152" width="40.7109375" style="87" customWidth="1"/>
    <col min="6153" max="6153" width="18.42578125" style="87" customWidth="1"/>
    <col min="6154" max="6154" width="12.7109375" style="87" customWidth="1"/>
    <col min="6155" max="6155" width="11.42578125" style="87"/>
    <col min="6156" max="6156" width="16.7109375" style="87" customWidth="1"/>
    <col min="6157" max="6309" width="0" style="87" hidden="1" customWidth="1"/>
    <col min="6310" max="6400" width="11.42578125" style="87"/>
    <col min="6401" max="6401" width="4.28515625" style="87" customWidth="1"/>
    <col min="6402" max="6403" width="13" style="87" customWidth="1"/>
    <col min="6404" max="6404" width="25.5703125" style="87" customWidth="1"/>
    <col min="6405" max="6405" width="34.5703125" style="87" customWidth="1"/>
    <col min="6406" max="6406" width="14.28515625" style="87" customWidth="1"/>
    <col min="6407" max="6407" width="44.85546875" style="87" customWidth="1"/>
    <col min="6408" max="6408" width="40.7109375" style="87" customWidth="1"/>
    <col min="6409" max="6409" width="18.42578125" style="87" customWidth="1"/>
    <col min="6410" max="6410" width="12.7109375" style="87" customWidth="1"/>
    <col min="6411" max="6411" width="11.42578125" style="87"/>
    <col min="6412" max="6412" width="16.7109375" style="87" customWidth="1"/>
    <col min="6413" max="6565" width="0" style="87" hidden="1" customWidth="1"/>
    <col min="6566" max="6656" width="11.42578125" style="87"/>
    <col min="6657" max="6657" width="4.28515625" style="87" customWidth="1"/>
    <col min="6658" max="6659" width="13" style="87" customWidth="1"/>
    <col min="6660" max="6660" width="25.5703125" style="87" customWidth="1"/>
    <col min="6661" max="6661" width="34.5703125" style="87" customWidth="1"/>
    <col min="6662" max="6662" width="14.28515625" style="87" customWidth="1"/>
    <col min="6663" max="6663" width="44.85546875" style="87" customWidth="1"/>
    <col min="6664" max="6664" width="40.7109375" style="87" customWidth="1"/>
    <col min="6665" max="6665" width="18.42578125" style="87" customWidth="1"/>
    <col min="6666" max="6666" width="12.7109375" style="87" customWidth="1"/>
    <col min="6667" max="6667" width="11.42578125" style="87"/>
    <col min="6668" max="6668" width="16.7109375" style="87" customWidth="1"/>
    <col min="6669" max="6821" width="0" style="87" hidden="1" customWidth="1"/>
    <col min="6822" max="6912" width="11.42578125" style="87"/>
    <col min="6913" max="6913" width="4.28515625" style="87" customWidth="1"/>
    <col min="6914" max="6915" width="13" style="87" customWidth="1"/>
    <col min="6916" max="6916" width="25.5703125" style="87" customWidth="1"/>
    <col min="6917" max="6917" width="34.5703125" style="87" customWidth="1"/>
    <col min="6918" max="6918" width="14.28515625" style="87" customWidth="1"/>
    <col min="6919" max="6919" width="44.85546875" style="87" customWidth="1"/>
    <col min="6920" max="6920" width="40.7109375" style="87" customWidth="1"/>
    <col min="6921" max="6921" width="18.42578125" style="87" customWidth="1"/>
    <col min="6922" max="6922" width="12.7109375" style="87" customWidth="1"/>
    <col min="6923" max="6923" width="11.42578125" style="87"/>
    <col min="6924" max="6924" width="16.7109375" style="87" customWidth="1"/>
    <col min="6925" max="7077" width="0" style="87" hidden="1" customWidth="1"/>
    <col min="7078" max="7168" width="11.42578125" style="87"/>
    <col min="7169" max="7169" width="4.28515625" style="87" customWidth="1"/>
    <col min="7170" max="7171" width="13" style="87" customWidth="1"/>
    <col min="7172" max="7172" width="25.5703125" style="87" customWidth="1"/>
    <col min="7173" max="7173" width="34.5703125" style="87" customWidth="1"/>
    <col min="7174" max="7174" width="14.28515625" style="87" customWidth="1"/>
    <col min="7175" max="7175" width="44.85546875" style="87" customWidth="1"/>
    <col min="7176" max="7176" width="40.7109375" style="87" customWidth="1"/>
    <col min="7177" max="7177" width="18.42578125" style="87" customWidth="1"/>
    <col min="7178" max="7178" width="12.7109375" style="87" customWidth="1"/>
    <col min="7179" max="7179" width="11.42578125" style="87"/>
    <col min="7180" max="7180" width="16.7109375" style="87" customWidth="1"/>
    <col min="7181" max="7333" width="0" style="87" hidden="1" customWidth="1"/>
    <col min="7334" max="7424" width="11.42578125" style="87"/>
    <col min="7425" max="7425" width="4.28515625" style="87" customWidth="1"/>
    <col min="7426" max="7427" width="13" style="87" customWidth="1"/>
    <col min="7428" max="7428" width="25.5703125" style="87" customWidth="1"/>
    <col min="7429" max="7429" width="34.5703125" style="87" customWidth="1"/>
    <col min="7430" max="7430" width="14.28515625" style="87" customWidth="1"/>
    <col min="7431" max="7431" width="44.85546875" style="87" customWidth="1"/>
    <col min="7432" max="7432" width="40.7109375" style="87" customWidth="1"/>
    <col min="7433" max="7433" width="18.42578125" style="87" customWidth="1"/>
    <col min="7434" max="7434" width="12.7109375" style="87" customWidth="1"/>
    <col min="7435" max="7435" width="11.42578125" style="87"/>
    <col min="7436" max="7436" width="16.7109375" style="87" customWidth="1"/>
    <col min="7437" max="7589" width="0" style="87" hidden="1" customWidth="1"/>
    <col min="7590" max="7680" width="11.42578125" style="87"/>
    <col min="7681" max="7681" width="4.28515625" style="87" customWidth="1"/>
    <col min="7682" max="7683" width="13" style="87" customWidth="1"/>
    <col min="7684" max="7684" width="25.5703125" style="87" customWidth="1"/>
    <col min="7685" max="7685" width="34.5703125" style="87" customWidth="1"/>
    <col min="7686" max="7686" width="14.28515625" style="87" customWidth="1"/>
    <col min="7687" max="7687" width="44.85546875" style="87" customWidth="1"/>
    <col min="7688" max="7688" width="40.7109375" style="87" customWidth="1"/>
    <col min="7689" max="7689" width="18.42578125" style="87" customWidth="1"/>
    <col min="7690" max="7690" width="12.7109375" style="87" customWidth="1"/>
    <col min="7691" max="7691" width="11.42578125" style="87"/>
    <col min="7692" max="7692" width="16.7109375" style="87" customWidth="1"/>
    <col min="7693" max="7845" width="0" style="87" hidden="1" customWidth="1"/>
    <col min="7846" max="7936" width="11.42578125" style="87"/>
    <col min="7937" max="7937" width="4.28515625" style="87" customWidth="1"/>
    <col min="7938" max="7939" width="13" style="87" customWidth="1"/>
    <col min="7940" max="7940" width="25.5703125" style="87" customWidth="1"/>
    <col min="7941" max="7941" width="34.5703125" style="87" customWidth="1"/>
    <col min="7942" max="7942" width="14.28515625" style="87" customWidth="1"/>
    <col min="7943" max="7943" width="44.85546875" style="87" customWidth="1"/>
    <col min="7944" max="7944" width="40.7109375" style="87" customWidth="1"/>
    <col min="7945" max="7945" width="18.42578125" style="87" customWidth="1"/>
    <col min="7946" max="7946" width="12.7109375" style="87" customWidth="1"/>
    <col min="7947" max="7947" width="11.42578125" style="87"/>
    <col min="7948" max="7948" width="16.7109375" style="87" customWidth="1"/>
    <col min="7949" max="8101" width="0" style="87" hidden="1" customWidth="1"/>
    <col min="8102" max="8192" width="11.42578125" style="87"/>
    <col min="8193" max="8193" width="4.28515625" style="87" customWidth="1"/>
    <col min="8194" max="8195" width="13" style="87" customWidth="1"/>
    <col min="8196" max="8196" width="25.5703125" style="87" customWidth="1"/>
    <col min="8197" max="8197" width="34.5703125" style="87" customWidth="1"/>
    <col min="8198" max="8198" width="14.28515625" style="87" customWidth="1"/>
    <col min="8199" max="8199" width="44.85546875" style="87" customWidth="1"/>
    <col min="8200" max="8200" width="40.7109375" style="87" customWidth="1"/>
    <col min="8201" max="8201" width="18.42578125" style="87" customWidth="1"/>
    <col min="8202" max="8202" width="12.7109375" style="87" customWidth="1"/>
    <col min="8203" max="8203" width="11.42578125" style="87"/>
    <col min="8204" max="8204" width="16.7109375" style="87" customWidth="1"/>
    <col min="8205" max="8357" width="0" style="87" hidden="1" customWidth="1"/>
    <col min="8358" max="8448" width="11.42578125" style="87"/>
    <col min="8449" max="8449" width="4.28515625" style="87" customWidth="1"/>
    <col min="8450" max="8451" width="13" style="87" customWidth="1"/>
    <col min="8452" max="8452" width="25.5703125" style="87" customWidth="1"/>
    <col min="8453" max="8453" width="34.5703125" style="87" customWidth="1"/>
    <col min="8454" max="8454" width="14.28515625" style="87" customWidth="1"/>
    <col min="8455" max="8455" width="44.85546875" style="87" customWidth="1"/>
    <col min="8456" max="8456" width="40.7109375" style="87" customWidth="1"/>
    <col min="8457" max="8457" width="18.42578125" style="87" customWidth="1"/>
    <col min="8458" max="8458" width="12.7109375" style="87" customWidth="1"/>
    <col min="8459" max="8459" width="11.42578125" style="87"/>
    <col min="8460" max="8460" width="16.7109375" style="87" customWidth="1"/>
    <col min="8461" max="8613" width="0" style="87" hidden="1" customWidth="1"/>
    <col min="8614" max="8704" width="11.42578125" style="87"/>
    <col min="8705" max="8705" width="4.28515625" style="87" customWidth="1"/>
    <col min="8706" max="8707" width="13" style="87" customWidth="1"/>
    <col min="8708" max="8708" width="25.5703125" style="87" customWidth="1"/>
    <col min="8709" max="8709" width="34.5703125" style="87" customWidth="1"/>
    <col min="8710" max="8710" width="14.28515625" style="87" customWidth="1"/>
    <col min="8711" max="8711" width="44.85546875" style="87" customWidth="1"/>
    <col min="8712" max="8712" width="40.7109375" style="87" customWidth="1"/>
    <col min="8713" max="8713" width="18.42578125" style="87" customWidth="1"/>
    <col min="8714" max="8714" width="12.7109375" style="87" customWidth="1"/>
    <col min="8715" max="8715" width="11.42578125" style="87"/>
    <col min="8716" max="8716" width="16.7109375" style="87" customWidth="1"/>
    <col min="8717" max="8869" width="0" style="87" hidden="1" customWidth="1"/>
    <col min="8870" max="8960" width="11.42578125" style="87"/>
    <col min="8961" max="8961" width="4.28515625" style="87" customWidth="1"/>
    <col min="8962" max="8963" width="13" style="87" customWidth="1"/>
    <col min="8964" max="8964" width="25.5703125" style="87" customWidth="1"/>
    <col min="8965" max="8965" width="34.5703125" style="87" customWidth="1"/>
    <col min="8966" max="8966" width="14.28515625" style="87" customWidth="1"/>
    <col min="8967" max="8967" width="44.85546875" style="87" customWidth="1"/>
    <col min="8968" max="8968" width="40.7109375" style="87" customWidth="1"/>
    <col min="8969" max="8969" width="18.42578125" style="87" customWidth="1"/>
    <col min="8970" max="8970" width="12.7109375" style="87" customWidth="1"/>
    <col min="8971" max="8971" width="11.42578125" style="87"/>
    <col min="8972" max="8972" width="16.7109375" style="87" customWidth="1"/>
    <col min="8973" max="9125" width="0" style="87" hidden="1" customWidth="1"/>
    <col min="9126" max="9216" width="11.42578125" style="87"/>
    <col min="9217" max="9217" width="4.28515625" style="87" customWidth="1"/>
    <col min="9218" max="9219" width="13" style="87" customWidth="1"/>
    <col min="9220" max="9220" width="25.5703125" style="87" customWidth="1"/>
    <col min="9221" max="9221" width="34.5703125" style="87" customWidth="1"/>
    <col min="9222" max="9222" width="14.28515625" style="87" customWidth="1"/>
    <col min="9223" max="9223" width="44.85546875" style="87" customWidth="1"/>
    <col min="9224" max="9224" width="40.7109375" style="87" customWidth="1"/>
    <col min="9225" max="9225" width="18.42578125" style="87" customWidth="1"/>
    <col min="9226" max="9226" width="12.7109375" style="87" customWidth="1"/>
    <col min="9227" max="9227" width="11.42578125" style="87"/>
    <col min="9228" max="9228" width="16.7109375" style="87" customWidth="1"/>
    <col min="9229" max="9381" width="0" style="87" hidden="1" customWidth="1"/>
    <col min="9382" max="9472" width="11.42578125" style="87"/>
    <col min="9473" max="9473" width="4.28515625" style="87" customWidth="1"/>
    <col min="9474" max="9475" width="13" style="87" customWidth="1"/>
    <col min="9476" max="9476" width="25.5703125" style="87" customWidth="1"/>
    <col min="9477" max="9477" width="34.5703125" style="87" customWidth="1"/>
    <col min="9478" max="9478" width="14.28515625" style="87" customWidth="1"/>
    <col min="9479" max="9479" width="44.85546875" style="87" customWidth="1"/>
    <col min="9480" max="9480" width="40.7109375" style="87" customWidth="1"/>
    <col min="9481" max="9481" width="18.42578125" style="87" customWidth="1"/>
    <col min="9482" max="9482" width="12.7109375" style="87" customWidth="1"/>
    <col min="9483" max="9483" width="11.42578125" style="87"/>
    <col min="9484" max="9484" width="16.7109375" style="87" customWidth="1"/>
    <col min="9485" max="9637" width="0" style="87" hidden="1" customWidth="1"/>
    <col min="9638" max="9728" width="11.42578125" style="87"/>
    <col min="9729" max="9729" width="4.28515625" style="87" customWidth="1"/>
    <col min="9730" max="9731" width="13" style="87" customWidth="1"/>
    <col min="9732" max="9732" width="25.5703125" style="87" customWidth="1"/>
    <col min="9733" max="9733" width="34.5703125" style="87" customWidth="1"/>
    <col min="9734" max="9734" width="14.28515625" style="87" customWidth="1"/>
    <col min="9735" max="9735" width="44.85546875" style="87" customWidth="1"/>
    <col min="9736" max="9736" width="40.7109375" style="87" customWidth="1"/>
    <col min="9737" max="9737" width="18.42578125" style="87" customWidth="1"/>
    <col min="9738" max="9738" width="12.7109375" style="87" customWidth="1"/>
    <col min="9739" max="9739" width="11.42578125" style="87"/>
    <col min="9740" max="9740" width="16.7109375" style="87" customWidth="1"/>
    <col min="9741" max="9893" width="0" style="87" hidden="1" customWidth="1"/>
    <col min="9894" max="9984" width="11.42578125" style="87"/>
    <col min="9985" max="9985" width="4.28515625" style="87" customWidth="1"/>
    <col min="9986" max="9987" width="13" style="87" customWidth="1"/>
    <col min="9988" max="9988" width="25.5703125" style="87" customWidth="1"/>
    <col min="9989" max="9989" width="34.5703125" style="87" customWidth="1"/>
    <col min="9990" max="9990" width="14.28515625" style="87" customWidth="1"/>
    <col min="9991" max="9991" width="44.85546875" style="87" customWidth="1"/>
    <col min="9992" max="9992" width="40.7109375" style="87" customWidth="1"/>
    <col min="9993" max="9993" width="18.42578125" style="87" customWidth="1"/>
    <col min="9994" max="9994" width="12.7109375" style="87" customWidth="1"/>
    <col min="9995" max="9995" width="11.42578125" style="87"/>
    <col min="9996" max="9996" width="16.7109375" style="87" customWidth="1"/>
    <col min="9997" max="10149" width="0" style="87" hidden="1" customWidth="1"/>
    <col min="10150" max="10240" width="11.42578125" style="87"/>
    <col min="10241" max="10241" width="4.28515625" style="87" customWidth="1"/>
    <col min="10242" max="10243" width="13" style="87" customWidth="1"/>
    <col min="10244" max="10244" width="25.5703125" style="87" customWidth="1"/>
    <col min="10245" max="10245" width="34.5703125" style="87" customWidth="1"/>
    <col min="10246" max="10246" width="14.28515625" style="87" customWidth="1"/>
    <col min="10247" max="10247" width="44.85546875" style="87" customWidth="1"/>
    <col min="10248" max="10248" width="40.7109375" style="87" customWidth="1"/>
    <col min="10249" max="10249" width="18.42578125" style="87" customWidth="1"/>
    <col min="10250" max="10250" width="12.7109375" style="87" customWidth="1"/>
    <col min="10251" max="10251" width="11.42578125" style="87"/>
    <col min="10252" max="10252" width="16.7109375" style="87" customWidth="1"/>
    <col min="10253" max="10405" width="0" style="87" hidden="1" customWidth="1"/>
    <col min="10406" max="10496" width="11.42578125" style="87"/>
    <col min="10497" max="10497" width="4.28515625" style="87" customWidth="1"/>
    <col min="10498" max="10499" width="13" style="87" customWidth="1"/>
    <col min="10500" max="10500" width="25.5703125" style="87" customWidth="1"/>
    <col min="10501" max="10501" width="34.5703125" style="87" customWidth="1"/>
    <col min="10502" max="10502" width="14.28515625" style="87" customWidth="1"/>
    <col min="10503" max="10503" width="44.85546875" style="87" customWidth="1"/>
    <col min="10504" max="10504" width="40.7109375" style="87" customWidth="1"/>
    <col min="10505" max="10505" width="18.42578125" style="87" customWidth="1"/>
    <col min="10506" max="10506" width="12.7109375" style="87" customWidth="1"/>
    <col min="10507" max="10507" width="11.42578125" style="87"/>
    <col min="10508" max="10508" width="16.7109375" style="87" customWidth="1"/>
    <col min="10509" max="10661" width="0" style="87" hidden="1" customWidth="1"/>
    <col min="10662" max="10752" width="11.42578125" style="87"/>
    <col min="10753" max="10753" width="4.28515625" style="87" customWidth="1"/>
    <col min="10754" max="10755" width="13" style="87" customWidth="1"/>
    <col min="10756" max="10756" width="25.5703125" style="87" customWidth="1"/>
    <col min="10757" max="10757" width="34.5703125" style="87" customWidth="1"/>
    <col min="10758" max="10758" width="14.28515625" style="87" customWidth="1"/>
    <col min="10759" max="10759" width="44.85546875" style="87" customWidth="1"/>
    <col min="10760" max="10760" width="40.7109375" style="87" customWidth="1"/>
    <col min="10761" max="10761" width="18.42578125" style="87" customWidth="1"/>
    <col min="10762" max="10762" width="12.7109375" style="87" customWidth="1"/>
    <col min="10763" max="10763" width="11.42578125" style="87"/>
    <col min="10764" max="10764" width="16.7109375" style="87" customWidth="1"/>
    <col min="10765" max="10917" width="0" style="87" hidden="1" customWidth="1"/>
    <col min="10918" max="11008" width="11.42578125" style="87"/>
    <col min="11009" max="11009" width="4.28515625" style="87" customWidth="1"/>
    <col min="11010" max="11011" width="13" style="87" customWidth="1"/>
    <col min="11012" max="11012" width="25.5703125" style="87" customWidth="1"/>
    <col min="11013" max="11013" width="34.5703125" style="87" customWidth="1"/>
    <col min="11014" max="11014" width="14.28515625" style="87" customWidth="1"/>
    <col min="11015" max="11015" width="44.85546875" style="87" customWidth="1"/>
    <col min="11016" max="11016" width="40.7109375" style="87" customWidth="1"/>
    <col min="11017" max="11017" width="18.42578125" style="87" customWidth="1"/>
    <col min="11018" max="11018" width="12.7109375" style="87" customWidth="1"/>
    <col min="11019" max="11019" width="11.42578125" style="87"/>
    <col min="11020" max="11020" width="16.7109375" style="87" customWidth="1"/>
    <col min="11021" max="11173" width="0" style="87" hidden="1" customWidth="1"/>
    <col min="11174" max="11264" width="11.42578125" style="87"/>
    <col min="11265" max="11265" width="4.28515625" style="87" customWidth="1"/>
    <col min="11266" max="11267" width="13" style="87" customWidth="1"/>
    <col min="11268" max="11268" width="25.5703125" style="87" customWidth="1"/>
    <col min="11269" max="11269" width="34.5703125" style="87" customWidth="1"/>
    <col min="11270" max="11270" width="14.28515625" style="87" customWidth="1"/>
    <col min="11271" max="11271" width="44.85546875" style="87" customWidth="1"/>
    <col min="11272" max="11272" width="40.7109375" style="87" customWidth="1"/>
    <col min="11273" max="11273" width="18.42578125" style="87" customWidth="1"/>
    <col min="11274" max="11274" width="12.7109375" style="87" customWidth="1"/>
    <col min="11275" max="11275" width="11.42578125" style="87"/>
    <col min="11276" max="11276" width="16.7109375" style="87" customWidth="1"/>
    <col min="11277" max="11429" width="0" style="87" hidden="1" customWidth="1"/>
    <col min="11430" max="11520" width="11.42578125" style="87"/>
    <col min="11521" max="11521" width="4.28515625" style="87" customWidth="1"/>
    <col min="11522" max="11523" width="13" style="87" customWidth="1"/>
    <col min="11524" max="11524" width="25.5703125" style="87" customWidth="1"/>
    <col min="11525" max="11525" width="34.5703125" style="87" customWidth="1"/>
    <col min="11526" max="11526" width="14.28515625" style="87" customWidth="1"/>
    <col min="11527" max="11527" width="44.85546875" style="87" customWidth="1"/>
    <col min="11528" max="11528" width="40.7109375" style="87" customWidth="1"/>
    <col min="11529" max="11529" width="18.42578125" style="87" customWidth="1"/>
    <col min="11530" max="11530" width="12.7109375" style="87" customWidth="1"/>
    <col min="11531" max="11531" width="11.42578125" style="87"/>
    <col min="11532" max="11532" width="16.7109375" style="87" customWidth="1"/>
    <col min="11533" max="11685" width="0" style="87" hidden="1" customWidth="1"/>
    <col min="11686" max="11776" width="11.42578125" style="87"/>
    <col min="11777" max="11777" width="4.28515625" style="87" customWidth="1"/>
    <col min="11778" max="11779" width="13" style="87" customWidth="1"/>
    <col min="11780" max="11780" width="25.5703125" style="87" customWidth="1"/>
    <col min="11781" max="11781" width="34.5703125" style="87" customWidth="1"/>
    <col min="11782" max="11782" width="14.28515625" style="87" customWidth="1"/>
    <col min="11783" max="11783" width="44.85546875" style="87" customWidth="1"/>
    <col min="11784" max="11784" width="40.7109375" style="87" customWidth="1"/>
    <col min="11785" max="11785" width="18.42578125" style="87" customWidth="1"/>
    <col min="11786" max="11786" width="12.7109375" style="87" customWidth="1"/>
    <col min="11787" max="11787" width="11.42578125" style="87"/>
    <col min="11788" max="11788" width="16.7109375" style="87" customWidth="1"/>
    <col min="11789" max="11941" width="0" style="87" hidden="1" customWidth="1"/>
    <col min="11942" max="12032" width="11.42578125" style="87"/>
    <col min="12033" max="12033" width="4.28515625" style="87" customWidth="1"/>
    <col min="12034" max="12035" width="13" style="87" customWidth="1"/>
    <col min="12036" max="12036" width="25.5703125" style="87" customWidth="1"/>
    <col min="12037" max="12037" width="34.5703125" style="87" customWidth="1"/>
    <col min="12038" max="12038" width="14.28515625" style="87" customWidth="1"/>
    <col min="12039" max="12039" width="44.85546875" style="87" customWidth="1"/>
    <col min="12040" max="12040" width="40.7109375" style="87" customWidth="1"/>
    <col min="12041" max="12041" width="18.42578125" style="87" customWidth="1"/>
    <col min="12042" max="12042" width="12.7109375" style="87" customWidth="1"/>
    <col min="12043" max="12043" width="11.42578125" style="87"/>
    <col min="12044" max="12044" width="16.7109375" style="87" customWidth="1"/>
    <col min="12045" max="12197" width="0" style="87" hidden="1" customWidth="1"/>
    <col min="12198" max="12288" width="11.42578125" style="87"/>
    <col min="12289" max="12289" width="4.28515625" style="87" customWidth="1"/>
    <col min="12290" max="12291" width="13" style="87" customWidth="1"/>
    <col min="12292" max="12292" width="25.5703125" style="87" customWidth="1"/>
    <col min="12293" max="12293" width="34.5703125" style="87" customWidth="1"/>
    <col min="12294" max="12294" width="14.28515625" style="87" customWidth="1"/>
    <col min="12295" max="12295" width="44.85546875" style="87" customWidth="1"/>
    <col min="12296" max="12296" width="40.7109375" style="87" customWidth="1"/>
    <col min="12297" max="12297" width="18.42578125" style="87" customWidth="1"/>
    <col min="12298" max="12298" width="12.7109375" style="87" customWidth="1"/>
    <col min="12299" max="12299" width="11.42578125" style="87"/>
    <col min="12300" max="12300" width="16.7109375" style="87" customWidth="1"/>
    <col min="12301" max="12453" width="0" style="87" hidden="1" customWidth="1"/>
    <col min="12454" max="12544" width="11.42578125" style="87"/>
    <col min="12545" max="12545" width="4.28515625" style="87" customWidth="1"/>
    <col min="12546" max="12547" width="13" style="87" customWidth="1"/>
    <col min="12548" max="12548" width="25.5703125" style="87" customWidth="1"/>
    <col min="12549" max="12549" width="34.5703125" style="87" customWidth="1"/>
    <col min="12550" max="12550" width="14.28515625" style="87" customWidth="1"/>
    <col min="12551" max="12551" width="44.85546875" style="87" customWidth="1"/>
    <col min="12552" max="12552" width="40.7109375" style="87" customWidth="1"/>
    <col min="12553" max="12553" width="18.42578125" style="87" customWidth="1"/>
    <col min="12554" max="12554" width="12.7109375" style="87" customWidth="1"/>
    <col min="12555" max="12555" width="11.42578125" style="87"/>
    <col min="12556" max="12556" width="16.7109375" style="87" customWidth="1"/>
    <col min="12557" max="12709" width="0" style="87" hidden="1" customWidth="1"/>
    <col min="12710" max="12800" width="11.42578125" style="87"/>
    <col min="12801" max="12801" width="4.28515625" style="87" customWidth="1"/>
    <col min="12802" max="12803" width="13" style="87" customWidth="1"/>
    <col min="12804" max="12804" width="25.5703125" style="87" customWidth="1"/>
    <col min="12805" max="12805" width="34.5703125" style="87" customWidth="1"/>
    <col min="12806" max="12806" width="14.28515625" style="87" customWidth="1"/>
    <col min="12807" max="12807" width="44.85546875" style="87" customWidth="1"/>
    <col min="12808" max="12808" width="40.7109375" style="87" customWidth="1"/>
    <col min="12809" max="12809" width="18.42578125" style="87" customWidth="1"/>
    <col min="12810" max="12810" width="12.7109375" style="87" customWidth="1"/>
    <col min="12811" max="12811" width="11.42578125" style="87"/>
    <col min="12812" max="12812" width="16.7109375" style="87" customWidth="1"/>
    <col min="12813" max="12965" width="0" style="87" hidden="1" customWidth="1"/>
    <col min="12966" max="13056" width="11.42578125" style="87"/>
    <col min="13057" max="13057" width="4.28515625" style="87" customWidth="1"/>
    <col min="13058" max="13059" width="13" style="87" customWidth="1"/>
    <col min="13060" max="13060" width="25.5703125" style="87" customWidth="1"/>
    <col min="13061" max="13061" width="34.5703125" style="87" customWidth="1"/>
    <col min="13062" max="13062" width="14.28515625" style="87" customWidth="1"/>
    <col min="13063" max="13063" width="44.85546875" style="87" customWidth="1"/>
    <col min="13064" max="13064" width="40.7109375" style="87" customWidth="1"/>
    <col min="13065" max="13065" width="18.42578125" style="87" customWidth="1"/>
    <col min="13066" max="13066" width="12.7109375" style="87" customWidth="1"/>
    <col min="13067" max="13067" width="11.42578125" style="87"/>
    <col min="13068" max="13068" width="16.7109375" style="87" customWidth="1"/>
    <col min="13069" max="13221" width="0" style="87" hidden="1" customWidth="1"/>
    <col min="13222" max="13312" width="11.42578125" style="87"/>
    <col min="13313" max="13313" width="4.28515625" style="87" customWidth="1"/>
    <col min="13314" max="13315" width="13" style="87" customWidth="1"/>
    <col min="13316" max="13316" width="25.5703125" style="87" customWidth="1"/>
    <col min="13317" max="13317" width="34.5703125" style="87" customWidth="1"/>
    <col min="13318" max="13318" width="14.28515625" style="87" customWidth="1"/>
    <col min="13319" max="13319" width="44.85546875" style="87" customWidth="1"/>
    <col min="13320" max="13320" width="40.7109375" style="87" customWidth="1"/>
    <col min="13321" max="13321" width="18.42578125" style="87" customWidth="1"/>
    <col min="13322" max="13322" width="12.7109375" style="87" customWidth="1"/>
    <col min="13323" max="13323" width="11.42578125" style="87"/>
    <col min="13324" max="13324" width="16.7109375" style="87" customWidth="1"/>
    <col min="13325" max="13477" width="0" style="87" hidden="1" customWidth="1"/>
    <col min="13478" max="13568" width="11.42578125" style="87"/>
    <col min="13569" max="13569" width="4.28515625" style="87" customWidth="1"/>
    <col min="13570" max="13571" width="13" style="87" customWidth="1"/>
    <col min="13572" max="13572" width="25.5703125" style="87" customWidth="1"/>
    <col min="13573" max="13573" width="34.5703125" style="87" customWidth="1"/>
    <col min="13574" max="13574" width="14.28515625" style="87" customWidth="1"/>
    <col min="13575" max="13575" width="44.85546875" style="87" customWidth="1"/>
    <col min="13576" max="13576" width="40.7109375" style="87" customWidth="1"/>
    <col min="13577" max="13577" width="18.42578125" style="87" customWidth="1"/>
    <col min="13578" max="13578" width="12.7109375" style="87" customWidth="1"/>
    <col min="13579" max="13579" width="11.42578125" style="87"/>
    <col min="13580" max="13580" width="16.7109375" style="87" customWidth="1"/>
    <col min="13581" max="13733" width="0" style="87" hidden="1" customWidth="1"/>
    <col min="13734" max="13824" width="11.42578125" style="87"/>
    <col min="13825" max="13825" width="4.28515625" style="87" customWidth="1"/>
    <col min="13826" max="13827" width="13" style="87" customWidth="1"/>
    <col min="13828" max="13828" width="25.5703125" style="87" customWidth="1"/>
    <col min="13829" max="13829" width="34.5703125" style="87" customWidth="1"/>
    <col min="13830" max="13830" width="14.28515625" style="87" customWidth="1"/>
    <col min="13831" max="13831" width="44.85546875" style="87" customWidth="1"/>
    <col min="13832" max="13832" width="40.7109375" style="87" customWidth="1"/>
    <col min="13833" max="13833" width="18.42578125" style="87" customWidth="1"/>
    <col min="13834" max="13834" width="12.7109375" style="87" customWidth="1"/>
    <col min="13835" max="13835" width="11.42578125" style="87"/>
    <col min="13836" max="13836" width="16.7109375" style="87" customWidth="1"/>
    <col min="13837" max="13989" width="0" style="87" hidden="1" customWidth="1"/>
    <col min="13990" max="14080" width="11.42578125" style="87"/>
    <col min="14081" max="14081" width="4.28515625" style="87" customWidth="1"/>
    <col min="14082" max="14083" width="13" style="87" customWidth="1"/>
    <col min="14084" max="14084" width="25.5703125" style="87" customWidth="1"/>
    <col min="14085" max="14085" width="34.5703125" style="87" customWidth="1"/>
    <col min="14086" max="14086" width="14.28515625" style="87" customWidth="1"/>
    <col min="14087" max="14087" width="44.85546875" style="87" customWidth="1"/>
    <col min="14088" max="14088" width="40.7109375" style="87" customWidth="1"/>
    <col min="14089" max="14089" width="18.42578125" style="87" customWidth="1"/>
    <col min="14090" max="14090" width="12.7109375" style="87" customWidth="1"/>
    <col min="14091" max="14091" width="11.42578125" style="87"/>
    <col min="14092" max="14092" width="16.7109375" style="87" customWidth="1"/>
    <col min="14093" max="14245" width="0" style="87" hidden="1" customWidth="1"/>
    <col min="14246" max="14336" width="11.42578125" style="87"/>
    <col min="14337" max="14337" width="4.28515625" style="87" customWidth="1"/>
    <col min="14338" max="14339" width="13" style="87" customWidth="1"/>
    <col min="14340" max="14340" width="25.5703125" style="87" customWidth="1"/>
    <col min="14341" max="14341" width="34.5703125" style="87" customWidth="1"/>
    <col min="14342" max="14342" width="14.28515625" style="87" customWidth="1"/>
    <col min="14343" max="14343" width="44.85546875" style="87" customWidth="1"/>
    <col min="14344" max="14344" width="40.7109375" style="87" customWidth="1"/>
    <col min="14345" max="14345" width="18.42578125" style="87" customWidth="1"/>
    <col min="14346" max="14346" width="12.7109375" style="87" customWidth="1"/>
    <col min="14347" max="14347" width="11.42578125" style="87"/>
    <col min="14348" max="14348" width="16.7109375" style="87" customWidth="1"/>
    <col min="14349" max="14501" width="0" style="87" hidden="1" customWidth="1"/>
    <col min="14502" max="14592" width="11.42578125" style="87"/>
    <col min="14593" max="14593" width="4.28515625" style="87" customWidth="1"/>
    <col min="14594" max="14595" width="13" style="87" customWidth="1"/>
    <col min="14596" max="14596" width="25.5703125" style="87" customWidth="1"/>
    <col min="14597" max="14597" width="34.5703125" style="87" customWidth="1"/>
    <col min="14598" max="14598" width="14.28515625" style="87" customWidth="1"/>
    <col min="14599" max="14599" width="44.85546875" style="87" customWidth="1"/>
    <col min="14600" max="14600" width="40.7109375" style="87" customWidth="1"/>
    <col min="14601" max="14601" width="18.42578125" style="87" customWidth="1"/>
    <col min="14602" max="14602" width="12.7109375" style="87" customWidth="1"/>
    <col min="14603" max="14603" width="11.42578125" style="87"/>
    <col min="14604" max="14604" width="16.7109375" style="87" customWidth="1"/>
    <col min="14605" max="14757" width="0" style="87" hidden="1" customWidth="1"/>
    <col min="14758" max="14848" width="11.42578125" style="87"/>
    <col min="14849" max="14849" width="4.28515625" style="87" customWidth="1"/>
    <col min="14850" max="14851" width="13" style="87" customWidth="1"/>
    <col min="14852" max="14852" width="25.5703125" style="87" customWidth="1"/>
    <col min="14853" max="14853" width="34.5703125" style="87" customWidth="1"/>
    <col min="14854" max="14854" width="14.28515625" style="87" customWidth="1"/>
    <col min="14855" max="14855" width="44.85546875" style="87" customWidth="1"/>
    <col min="14856" max="14856" width="40.7109375" style="87" customWidth="1"/>
    <col min="14857" max="14857" width="18.42578125" style="87" customWidth="1"/>
    <col min="14858" max="14858" width="12.7109375" style="87" customWidth="1"/>
    <col min="14859" max="14859" width="11.42578125" style="87"/>
    <col min="14860" max="14860" width="16.7109375" style="87" customWidth="1"/>
    <col min="14861" max="15013" width="0" style="87" hidden="1" customWidth="1"/>
    <col min="15014" max="15104" width="11.42578125" style="87"/>
    <col min="15105" max="15105" width="4.28515625" style="87" customWidth="1"/>
    <col min="15106" max="15107" width="13" style="87" customWidth="1"/>
    <col min="15108" max="15108" width="25.5703125" style="87" customWidth="1"/>
    <col min="15109" max="15109" width="34.5703125" style="87" customWidth="1"/>
    <col min="15110" max="15110" width="14.28515625" style="87" customWidth="1"/>
    <col min="15111" max="15111" width="44.85546875" style="87" customWidth="1"/>
    <col min="15112" max="15112" width="40.7109375" style="87" customWidth="1"/>
    <col min="15113" max="15113" width="18.42578125" style="87" customWidth="1"/>
    <col min="15114" max="15114" width="12.7109375" style="87" customWidth="1"/>
    <col min="15115" max="15115" width="11.42578125" style="87"/>
    <col min="15116" max="15116" width="16.7109375" style="87" customWidth="1"/>
    <col min="15117" max="15269" width="0" style="87" hidden="1" customWidth="1"/>
    <col min="15270" max="15360" width="11.42578125" style="87"/>
    <col min="15361" max="15361" width="4.28515625" style="87" customWidth="1"/>
    <col min="15362" max="15363" width="13" style="87" customWidth="1"/>
    <col min="15364" max="15364" width="25.5703125" style="87" customWidth="1"/>
    <col min="15365" max="15365" width="34.5703125" style="87" customWidth="1"/>
    <col min="15366" max="15366" width="14.28515625" style="87" customWidth="1"/>
    <col min="15367" max="15367" width="44.85546875" style="87" customWidth="1"/>
    <col min="15368" max="15368" width="40.7109375" style="87" customWidth="1"/>
    <col min="15369" max="15369" width="18.42578125" style="87" customWidth="1"/>
    <col min="15370" max="15370" width="12.7109375" style="87" customWidth="1"/>
    <col min="15371" max="15371" width="11.42578125" style="87"/>
    <col min="15372" max="15372" width="16.7109375" style="87" customWidth="1"/>
    <col min="15373" max="15525" width="0" style="87" hidden="1" customWidth="1"/>
    <col min="15526" max="15616" width="11.42578125" style="87"/>
    <col min="15617" max="15617" width="4.28515625" style="87" customWidth="1"/>
    <col min="15618" max="15619" width="13" style="87" customWidth="1"/>
    <col min="15620" max="15620" width="25.5703125" style="87" customWidth="1"/>
    <col min="15621" max="15621" width="34.5703125" style="87" customWidth="1"/>
    <col min="15622" max="15622" width="14.28515625" style="87" customWidth="1"/>
    <col min="15623" max="15623" width="44.85546875" style="87" customWidth="1"/>
    <col min="15624" max="15624" width="40.7109375" style="87" customWidth="1"/>
    <col min="15625" max="15625" width="18.42578125" style="87" customWidth="1"/>
    <col min="15626" max="15626" width="12.7109375" style="87" customWidth="1"/>
    <col min="15627" max="15627" width="11.42578125" style="87"/>
    <col min="15628" max="15628" width="16.7109375" style="87" customWidth="1"/>
    <col min="15629" max="15781" width="0" style="87" hidden="1" customWidth="1"/>
    <col min="15782" max="15872" width="11.42578125" style="87"/>
    <col min="15873" max="15873" width="4.28515625" style="87" customWidth="1"/>
    <col min="15874" max="15875" width="13" style="87" customWidth="1"/>
    <col min="15876" max="15876" width="25.5703125" style="87" customWidth="1"/>
    <col min="15877" max="15877" width="34.5703125" style="87" customWidth="1"/>
    <col min="15878" max="15878" width="14.28515625" style="87" customWidth="1"/>
    <col min="15879" max="15879" width="44.85546875" style="87" customWidth="1"/>
    <col min="15880" max="15880" width="40.7109375" style="87" customWidth="1"/>
    <col min="15881" max="15881" width="18.42578125" style="87" customWidth="1"/>
    <col min="15882" max="15882" width="12.7109375" style="87" customWidth="1"/>
    <col min="15883" max="15883" width="11.42578125" style="87"/>
    <col min="15884" max="15884" width="16.7109375" style="87" customWidth="1"/>
    <col min="15885" max="16037" width="0" style="87" hidden="1" customWidth="1"/>
    <col min="16038" max="16128" width="11.42578125" style="87"/>
    <col min="16129" max="16129" width="4.28515625" style="87" customWidth="1"/>
    <col min="16130" max="16131" width="13" style="87" customWidth="1"/>
    <col min="16132" max="16132" width="25.5703125" style="87" customWidth="1"/>
    <col min="16133" max="16133" width="34.5703125" style="87" customWidth="1"/>
    <col min="16134" max="16134" width="14.28515625" style="87" customWidth="1"/>
    <col min="16135" max="16135" width="44.85546875" style="87" customWidth="1"/>
    <col min="16136" max="16136" width="40.7109375" style="87" customWidth="1"/>
    <col min="16137" max="16137" width="18.42578125" style="87" customWidth="1"/>
    <col min="16138" max="16138" width="12.7109375" style="87" customWidth="1"/>
    <col min="16139" max="16139" width="11.42578125" style="87"/>
    <col min="16140" max="16140" width="16.7109375" style="87" customWidth="1"/>
    <col min="16141" max="16293" width="0" style="87" hidden="1" customWidth="1"/>
    <col min="16294" max="16384" width="11.42578125" style="87"/>
  </cols>
  <sheetData>
    <row r="1" spans="1:165" s="72" customFormat="1" ht="18" customHeight="1" x14ac:dyDescent="0.25">
      <c r="A1" s="65"/>
      <c r="B1" s="66" t="s">
        <v>42</v>
      </c>
      <c r="C1" s="67"/>
      <c r="D1" s="67"/>
      <c r="E1" s="67"/>
      <c r="F1" s="68"/>
      <c r="G1" s="69"/>
      <c r="H1" s="221" t="s">
        <v>43</v>
      </c>
      <c r="I1" s="222"/>
      <c r="J1" s="222"/>
      <c r="K1" s="222"/>
      <c r="L1" s="223"/>
      <c r="M1" s="70"/>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row>
    <row r="2" spans="1:165" s="80" customFormat="1" ht="15.75" customHeight="1" x14ac:dyDescent="0.25">
      <c r="A2" s="73"/>
      <c r="B2" s="74"/>
      <c r="C2" s="75"/>
      <c r="D2" s="75"/>
      <c r="E2" s="75"/>
      <c r="F2" s="76"/>
      <c r="G2" s="77"/>
      <c r="H2" s="224"/>
      <c r="I2" s="225"/>
      <c r="J2" s="225"/>
      <c r="K2" s="225"/>
      <c r="L2" s="226"/>
      <c r="M2" s="78"/>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row>
    <row r="3" spans="1:165" ht="11.25" customHeight="1" x14ac:dyDescent="0.2">
      <c r="B3" s="82"/>
      <c r="C3" s="82"/>
      <c r="D3" s="82"/>
      <c r="E3" s="82"/>
      <c r="F3" s="83"/>
      <c r="G3" s="84"/>
      <c r="H3" s="224"/>
      <c r="I3" s="225"/>
      <c r="J3" s="225"/>
      <c r="K3" s="225"/>
      <c r="L3" s="226"/>
    </row>
    <row r="4" spans="1:165" ht="12.75" customHeight="1" x14ac:dyDescent="0.2">
      <c r="B4" s="88" t="s">
        <v>44</v>
      </c>
      <c r="D4" s="82"/>
      <c r="E4" s="227"/>
      <c r="F4" s="227"/>
      <c r="G4" s="90"/>
      <c r="H4" s="224"/>
      <c r="I4" s="225"/>
      <c r="J4" s="225"/>
      <c r="K4" s="225"/>
      <c r="L4" s="226"/>
    </row>
    <row r="5" spans="1:165" ht="25.5" customHeight="1" x14ac:dyDescent="0.2">
      <c r="B5" s="88" t="s">
        <v>45</v>
      </c>
      <c r="E5" s="228"/>
      <c r="F5" s="228"/>
      <c r="G5" s="84"/>
      <c r="H5" s="224"/>
      <c r="I5" s="225"/>
      <c r="J5" s="225"/>
      <c r="K5" s="225"/>
      <c r="L5" s="226"/>
    </row>
    <row r="6" spans="1:165" ht="10.5" customHeight="1" x14ac:dyDescent="0.2">
      <c r="B6" s="88"/>
      <c r="E6" s="229"/>
      <c r="F6" s="229"/>
      <c r="G6" s="84"/>
      <c r="H6" s="224"/>
      <c r="I6" s="225"/>
      <c r="J6" s="225"/>
      <c r="K6" s="225"/>
      <c r="L6" s="226"/>
    </row>
    <row r="7" spans="1:165" ht="12.75" customHeight="1" x14ac:dyDescent="0.2">
      <c r="B7" s="88" t="s">
        <v>46</v>
      </c>
      <c r="C7" s="87"/>
      <c r="D7" s="82"/>
      <c r="E7" s="213"/>
      <c r="F7" s="213"/>
      <c r="G7" s="90"/>
      <c r="H7" s="91"/>
      <c r="I7" s="92"/>
      <c r="J7" s="92"/>
      <c r="K7" s="92"/>
      <c r="L7" s="93"/>
      <c r="FI7" s="87">
        <v>2011</v>
      </c>
    </row>
    <row r="8" spans="1:165" ht="12.75" customHeight="1" x14ac:dyDescent="0.2">
      <c r="B8" s="88" t="s">
        <v>47</v>
      </c>
      <c r="C8" s="87"/>
      <c r="D8" s="82"/>
      <c r="E8" s="230"/>
      <c r="F8" s="230"/>
      <c r="G8" s="90"/>
      <c r="H8" s="91"/>
      <c r="I8" s="92"/>
      <c r="J8" s="92"/>
      <c r="K8" s="92"/>
      <c r="L8" s="93"/>
    </row>
    <row r="9" spans="1:165" ht="12.75" customHeight="1" x14ac:dyDescent="0.2">
      <c r="B9" s="88" t="s">
        <v>48</v>
      </c>
      <c r="C9" s="87"/>
      <c r="E9" s="211"/>
      <c r="F9" s="211"/>
      <c r="G9" s="90"/>
      <c r="H9" s="91"/>
      <c r="I9" s="92"/>
      <c r="J9" s="92"/>
      <c r="K9" s="92"/>
      <c r="L9" s="93"/>
      <c r="FI9" s="87">
        <v>2012</v>
      </c>
    </row>
    <row r="10" spans="1:165" ht="12.75" x14ac:dyDescent="0.2">
      <c r="B10" s="88" t="s">
        <v>49</v>
      </c>
      <c r="C10" s="87"/>
      <c r="D10" s="82"/>
      <c r="E10" s="212"/>
      <c r="F10" s="212"/>
      <c r="G10" s="90"/>
      <c r="H10" s="94"/>
      <c r="I10" s="95"/>
      <c r="J10" s="95"/>
      <c r="K10" s="95"/>
      <c r="L10" s="96"/>
    </row>
    <row r="11" spans="1:165" ht="12.75" x14ac:dyDescent="0.2">
      <c r="B11" s="88" t="s">
        <v>50</v>
      </c>
      <c r="C11" s="87"/>
      <c r="D11" s="82"/>
      <c r="E11" s="213"/>
      <c r="F11" s="213"/>
      <c r="G11" s="84"/>
      <c r="H11" s="94"/>
      <c r="I11" s="95"/>
      <c r="J11" s="95"/>
      <c r="K11" s="95"/>
      <c r="L11" s="96"/>
    </row>
    <row r="12" spans="1:165" ht="12.75" x14ac:dyDescent="0.2">
      <c r="B12" s="88"/>
      <c r="C12" s="87"/>
      <c r="D12" s="82"/>
      <c r="E12" s="97"/>
      <c r="F12" s="97"/>
      <c r="G12" s="84"/>
      <c r="H12" s="94"/>
      <c r="I12" s="95"/>
      <c r="J12" s="95"/>
      <c r="K12" s="95"/>
      <c r="L12" s="96"/>
    </row>
    <row r="13" spans="1:165" ht="15" thickBot="1" x14ac:dyDescent="0.25">
      <c r="B13" s="82"/>
      <c r="C13" s="82"/>
      <c r="D13" s="82"/>
      <c r="E13" s="98"/>
      <c r="F13" s="99"/>
      <c r="G13" s="84"/>
      <c r="H13" s="100"/>
      <c r="I13" s="101"/>
      <c r="J13" s="102"/>
      <c r="K13" s="214" t="s">
        <v>51</v>
      </c>
      <c r="L13" s="215"/>
    </row>
    <row r="14" spans="1:165" ht="14.25" x14ac:dyDescent="0.2">
      <c r="B14" s="82"/>
      <c r="C14" s="82"/>
      <c r="D14" s="82"/>
      <c r="E14" s="103"/>
      <c r="F14" s="104"/>
      <c r="G14" s="84"/>
      <c r="H14" s="105"/>
      <c r="I14" s="106"/>
      <c r="J14" s="107"/>
      <c r="K14" s="105"/>
      <c r="L14" s="105"/>
    </row>
    <row r="15" spans="1:165" ht="12" thickBot="1" x14ac:dyDescent="0.25"/>
    <row r="16" spans="1:165" ht="55.5" customHeight="1" x14ac:dyDescent="0.2">
      <c r="A16" s="109"/>
      <c r="B16" s="110"/>
      <c r="C16" s="216" t="s">
        <v>52</v>
      </c>
      <c r="D16" s="217"/>
      <c r="E16" s="218"/>
      <c r="F16" s="216" t="s">
        <v>53</v>
      </c>
      <c r="G16" s="217"/>
      <c r="H16" s="217"/>
      <c r="I16" s="217"/>
      <c r="J16" s="219"/>
      <c r="K16" s="220"/>
      <c r="L16" s="111"/>
      <c r="M16" s="112"/>
      <c r="N16" s="113"/>
    </row>
    <row r="17" spans="1:165" s="123" customFormat="1" ht="38.25" x14ac:dyDescent="0.25">
      <c r="A17" s="114" t="s">
        <v>2</v>
      </c>
      <c r="B17" s="115" t="s">
        <v>54</v>
      </c>
      <c r="C17" s="116" t="s">
        <v>55</v>
      </c>
      <c r="D17" s="117" t="s">
        <v>56</v>
      </c>
      <c r="E17" s="118" t="s">
        <v>57</v>
      </c>
      <c r="F17" s="201" t="s">
        <v>58</v>
      </c>
      <c r="G17" s="202"/>
      <c r="H17" s="202"/>
      <c r="I17" s="117" t="s">
        <v>59</v>
      </c>
      <c r="J17" s="117" t="s">
        <v>60</v>
      </c>
      <c r="K17" s="118" t="s">
        <v>61</v>
      </c>
      <c r="L17" s="119" t="s">
        <v>62</v>
      </c>
      <c r="M17" s="120"/>
      <c r="N17" s="203" t="s">
        <v>63</v>
      </c>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5"/>
      <c r="AL17" s="203" t="s">
        <v>64</v>
      </c>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5"/>
      <c r="BJ17" s="121"/>
      <c r="BK17" s="206" t="s">
        <v>65</v>
      </c>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8"/>
      <c r="CJ17" s="206" t="s">
        <v>66</v>
      </c>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10"/>
      <c r="DI17" s="122"/>
      <c r="DJ17" s="198" t="s">
        <v>67</v>
      </c>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200"/>
      <c r="EI17" s="198" t="s">
        <v>68</v>
      </c>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200"/>
    </row>
    <row r="18" spans="1:165" s="123" customFormat="1" ht="63.75" x14ac:dyDescent="0.25">
      <c r="A18" s="114"/>
      <c r="B18" s="124" t="s">
        <v>69</v>
      </c>
      <c r="C18" s="116" t="s">
        <v>70</v>
      </c>
      <c r="D18" s="117" t="s">
        <v>71</v>
      </c>
      <c r="E18" s="118"/>
      <c r="F18" s="116" t="s">
        <v>72</v>
      </c>
      <c r="G18" s="117" t="s">
        <v>73</v>
      </c>
      <c r="H18" s="117" t="s">
        <v>74</v>
      </c>
      <c r="I18" s="117" t="s">
        <v>70</v>
      </c>
      <c r="J18" s="117" t="s">
        <v>70</v>
      </c>
      <c r="K18" s="118"/>
      <c r="L18" s="119"/>
      <c r="M18" s="125" t="s">
        <v>9</v>
      </c>
      <c r="N18" s="126" t="s">
        <v>11</v>
      </c>
      <c r="O18" s="126" t="s">
        <v>75</v>
      </c>
      <c r="P18" s="127" t="s">
        <v>76</v>
      </c>
      <c r="Q18" s="127" t="s">
        <v>16</v>
      </c>
      <c r="R18" s="127" t="s">
        <v>18</v>
      </c>
      <c r="S18" s="127" t="s">
        <v>20</v>
      </c>
      <c r="T18" s="127" t="s">
        <v>22</v>
      </c>
      <c r="U18" s="127" t="s">
        <v>24</v>
      </c>
      <c r="V18" s="127" t="s">
        <v>26</v>
      </c>
      <c r="W18" s="127" t="s">
        <v>28</v>
      </c>
      <c r="X18" s="127" t="s">
        <v>30</v>
      </c>
      <c r="Y18" s="127" t="s">
        <v>32</v>
      </c>
      <c r="Z18" s="127" t="s">
        <v>77</v>
      </c>
      <c r="AA18" s="127" t="s">
        <v>78</v>
      </c>
      <c r="AB18" s="127" t="s">
        <v>79</v>
      </c>
      <c r="AC18" s="127" t="s">
        <v>80</v>
      </c>
      <c r="AD18" s="128" t="s">
        <v>81</v>
      </c>
      <c r="AE18" s="127" t="s">
        <v>82</v>
      </c>
      <c r="AF18" s="127" t="s">
        <v>38</v>
      </c>
      <c r="AG18" s="127" t="s">
        <v>83</v>
      </c>
      <c r="AH18" s="128" t="s">
        <v>84</v>
      </c>
      <c r="AI18" s="128" t="s">
        <v>85</v>
      </c>
      <c r="AJ18" s="128" t="s">
        <v>86</v>
      </c>
      <c r="AK18" s="129" t="s">
        <v>87</v>
      </c>
      <c r="AL18" s="130" t="s">
        <v>9</v>
      </c>
      <c r="AM18" s="126" t="s">
        <v>11</v>
      </c>
      <c r="AN18" s="126" t="s">
        <v>75</v>
      </c>
      <c r="AO18" s="127" t="s">
        <v>76</v>
      </c>
      <c r="AP18" s="127" t="s">
        <v>16</v>
      </c>
      <c r="AQ18" s="127" t="s">
        <v>18</v>
      </c>
      <c r="AR18" s="127" t="s">
        <v>20</v>
      </c>
      <c r="AS18" s="127" t="s">
        <v>22</v>
      </c>
      <c r="AT18" s="127" t="s">
        <v>24</v>
      </c>
      <c r="AU18" s="127" t="s">
        <v>26</v>
      </c>
      <c r="AV18" s="127" t="s">
        <v>28</v>
      </c>
      <c r="AW18" s="127" t="s">
        <v>30</v>
      </c>
      <c r="AX18" s="127" t="s">
        <v>32</v>
      </c>
      <c r="AY18" s="127" t="s">
        <v>77</v>
      </c>
      <c r="AZ18" s="127" t="s">
        <v>78</v>
      </c>
      <c r="BA18" s="127" t="s">
        <v>79</v>
      </c>
      <c r="BB18" s="127" t="s">
        <v>80</v>
      </c>
      <c r="BC18" s="128" t="s">
        <v>81</v>
      </c>
      <c r="BD18" s="127" t="s">
        <v>82</v>
      </c>
      <c r="BE18" s="127" t="s">
        <v>38</v>
      </c>
      <c r="BF18" s="127" t="s">
        <v>83</v>
      </c>
      <c r="BG18" s="128" t="s">
        <v>84</v>
      </c>
      <c r="BH18" s="128" t="s">
        <v>85</v>
      </c>
      <c r="BI18" s="128" t="s">
        <v>86</v>
      </c>
      <c r="BJ18" s="131" t="s">
        <v>87</v>
      </c>
      <c r="BK18" s="130" t="s">
        <v>9</v>
      </c>
      <c r="BL18" s="126" t="s">
        <v>11</v>
      </c>
      <c r="BM18" s="126" t="s">
        <v>75</v>
      </c>
      <c r="BN18" s="127" t="s">
        <v>76</v>
      </c>
      <c r="BO18" s="127" t="s">
        <v>88</v>
      </c>
      <c r="BP18" s="127" t="s">
        <v>16</v>
      </c>
      <c r="BQ18" s="127" t="s">
        <v>18</v>
      </c>
      <c r="BR18" s="127" t="s">
        <v>20</v>
      </c>
      <c r="BS18" s="127" t="s">
        <v>22</v>
      </c>
      <c r="BT18" s="127" t="s">
        <v>24</v>
      </c>
      <c r="BU18" s="127" t="s">
        <v>26</v>
      </c>
      <c r="BV18" s="127" t="s">
        <v>28</v>
      </c>
      <c r="BW18" s="127" t="s">
        <v>30</v>
      </c>
      <c r="BX18" s="127" t="s">
        <v>32</v>
      </c>
      <c r="BY18" s="127" t="s">
        <v>77</v>
      </c>
      <c r="BZ18" s="127" t="s">
        <v>78</v>
      </c>
      <c r="CA18" s="127" t="s">
        <v>79</v>
      </c>
      <c r="CB18" s="127" t="s">
        <v>80</v>
      </c>
      <c r="CC18" s="128" t="s">
        <v>81</v>
      </c>
      <c r="CD18" s="127" t="s">
        <v>82</v>
      </c>
      <c r="CE18" s="127" t="s">
        <v>38</v>
      </c>
      <c r="CF18" s="127" t="s">
        <v>83</v>
      </c>
      <c r="CG18" s="128" t="s">
        <v>84</v>
      </c>
      <c r="CH18" s="128" t="s">
        <v>85</v>
      </c>
      <c r="CI18" s="129" t="s">
        <v>86</v>
      </c>
      <c r="CJ18" s="130" t="s">
        <v>9</v>
      </c>
      <c r="CK18" s="126" t="s">
        <v>11</v>
      </c>
      <c r="CL18" s="126" t="s">
        <v>75</v>
      </c>
      <c r="CM18" s="127" t="s">
        <v>76</v>
      </c>
      <c r="CN18" s="127" t="s">
        <v>88</v>
      </c>
      <c r="CO18" s="127" t="s">
        <v>16</v>
      </c>
      <c r="CP18" s="127" t="s">
        <v>18</v>
      </c>
      <c r="CQ18" s="127" t="s">
        <v>20</v>
      </c>
      <c r="CR18" s="127" t="s">
        <v>22</v>
      </c>
      <c r="CS18" s="127" t="s">
        <v>24</v>
      </c>
      <c r="CT18" s="127" t="s">
        <v>26</v>
      </c>
      <c r="CU18" s="127" t="s">
        <v>28</v>
      </c>
      <c r="CV18" s="127" t="s">
        <v>30</v>
      </c>
      <c r="CW18" s="127" t="s">
        <v>32</v>
      </c>
      <c r="CX18" s="127" t="s">
        <v>77</v>
      </c>
      <c r="CY18" s="127" t="s">
        <v>78</v>
      </c>
      <c r="CZ18" s="127" t="s">
        <v>79</v>
      </c>
      <c r="DA18" s="127" t="s">
        <v>80</v>
      </c>
      <c r="DB18" s="128" t="s">
        <v>81</v>
      </c>
      <c r="DC18" s="127" t="s">
        <v>82</v>
      </c>
      <c r="DD18" s="127" t="s">
        <v>38</v>
      </c>
      <c r="DE18" s="127" t="s">
        <v>83</v>
      </c>
      <c r="DF18" s="128" t="s">
        <v>84</v>
      </c>
      <c r="DG18" s="128" t="s">
        <v>85</v>
      </c>
      <c r="DH18" s="128" t="s">
        <v>86</v>
      </c>
      <c r="DI18" s="132" t="s">
        <v>87</v>
      </c>
      <c r="DJ18" s="130" t="s">
        <v>9</v>
      </c>
      <c r="DK18" s="126" t="s">
        <v>11</v>
      </c>
      <c r="DL18" s="126" t="s">
        <v>75</v>
      </c>
      <c r="DM18" s="127" t="s">
        <v>76</v>
      </c>
      <c r="DN18" s="127" t="s">
        <v>88</v>
      </c>
      <c r="DO18" s="127" t="s">
        <v>16</v>
      </c>
      <c r="DP18" s="127" t="s">
        <v>18</v>
      </c>
      <c r="DQ18" s="127" t="s">
        <v>20</v>
      </c>
      <c r="DR18" s="127" t="s">
        <v>22</v>
      </c>
      <c r="DS18" s="127" t="s">
        <v>24</v>
      </c>
      <c r="DT18" s="127" t="s">
        <v>26</v>
      </c>
      <c r="DU18" s="127" t="s">
        <v>28</v>
      </c>
      <c r="DV18" s="127" t="s">
        <v>30</v>
      </c>
      <c r="DW18" s="127" t="s">
        <v>32</v>
      </c>
      <c r="DX18" s="127" t="s">
        <v>77</v>
      </c>
      <c r="DY18" s="127" t="s">
        <v>78</v>
      </c>
      <c r="DZ18" s="127" t="s">
        <v>79</v>
      </c>
      <c r="EA18" s="127" t="s">
        <v>80</v>
      </c>
      <c r="EB18" s="128" t="s">
        <v>81</v>
      </c>
      <c r="EC18" s="127" t="s">
        <v>82</v>
      </c>
      <c r="ED18" s="127" t="s">
        <v>38</v>
      </c>
      <c r="EE18" s="127" t="s">
        <v>83</v>
      </c>
      <c r="EF18" s="128" t="s">
        <v>84</v>
      </c>
      <c r="EG18" s="128" t="s">
        <v>85</v>
      </c>
      <c r="EH18" s="129" t="s">
        <v>86</v>
      </c>
      <c r="EI18" s="130" t="s">
        <v>9</v>
      </c>
      <c r="EJ18" s="126" t="s">
        <v>11</v>
      </c>
      <c r="EK18" s="126" t="s">
        <v>75</v>
      </c>
      <c r="EL18" s="127" t="s">
        <v>76</v>
      </c>
      <c r="EM18" s="127" t="s">
        <v>88</v>
      </c>
      <c r="EN18" s="127" t="s">
        <v>16</v>
      </c>
      <c r="EO18" s="127" t="s">
        <v>18</v>
      </c>
      <c r="EP18" s="127" t="s">
        <v>20</v>
      </c>
      <c r="EQ18" s="127" t="s">
        <v>22</v>
      </c>
      <c r="ER18" s="127" t="s">
        <v>24</v>
      </c>
      <c r="ES18" s="127" t="s">
        <v>26</v>
      </c>
      <c r="ET18" s="127" t="s">
        <v>28</v>
      </c>
      <c r="EU18" s="127" t="s">
        <v>30</v>
      </c>
      <c r="EV18" s="127" t="s">
        <v>32</v>
      </c>
      <c r="EW18" s="127" t="s">
        <v>77</v>
      </c>
      <c r="EX18" s="127" t="s">
        <v>78</v>
      </c>
      <c r="EY18" s="127" t="s">
        <v>79</v>
      </c>
      <c r="EZ18" s="127" t="s">
        <v>80</v>
      </c>
      <c r="FA18" s="128" t="s">
        <v>81</v>
      </c>
      <c r="FB18" s="127" t="s">
        <v>82</v>
      </c>
      <c r="FC18" s="127" t="s">
        <v>38</v>
      </c>
      <c r="FD18" s="127" t="s">
        <v>83</v>
      </c>
      <c r="FE18" s="128" t="s">
        <v>84</v>
      </c>
      <c r="FF18" s="128" t="s">
        <v>85</v>
      </c>
      <c r="FG18" s="133" t="s">
        <v>86</v>
      </c>
    </row>
    <row r="19" spans="1:165" s="144" customFormat="1" x14ac:dyDescent="0.25">
      <c r="A19" s="134"/>
      <c r="B19" s="135">
        <v>1</v>
      </c>
      <c r="C19" s="136">
        <v>2</v>
      </c>
      <c r="D19" s="137">
        <v>3</v>
      </c>
      <c r="E19" s="138">
        <v>4</v>
      </c>
      <c r="F19" s="136">
        <v>5</v>
      </c>
      <c r="G19" s="137">
        <v>6</v>
      </c>
      <c r="H19" s="137">
        <v>7</v>
      </c>
      <c r="I19" s="137">
        <v>8</v>
      </c>
      <c r="J19" s="137">
        <v>9</v>
      </c>
      <c r="K19" s="138">
        <v>10</v>
      </c>
      <c r="L19" s="139">
        <v>11</v>
      </c>
      <c r="M19" s="140"/>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2"/>
      <c r="CJ19" s="143"/>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2"/>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row>
    <row r="20" spans="1:165" s="162" customFormat="1" ht="12.75" x14ac:dyDescent="0.2">
      <c r="A20" s="145">
        <v>1</v>
      </c>
      <c r="B20" s="146"/>
      <c r="C20" s="147"/>
      <c r="D20" s="148"/>
      <c r="E20" s="149"/>
      <c r="F20" s="150" t="s">
        <v>9</v>
      </c>
      <c r="G20" s="151" t="s">
        <v>89</v>
      </c>
      <c r="H20" s="148" t="s">
        <v>90</v>
      </c>
      <c r="I20" s="151" t="s">
        <v>89</v>
      </c>
      <c r="J20" s="152"/>
      <c r="K20" s="153"/>
      <c r="L20" s="154"/>
      <c r="M20" s="155" t="e">
        <f t="shared" ref="M20:M56" si="0">IF(AND(AK20 = 2010,F20 ="1.1"),SUM(K20),"")</f>
        <v>#REF!</v>
      </c>
      <c r="N20" s="156" t="e">
        <f t="shared" ref="N20:N56" si="1">IF(AND(AK20 = 2010,F20 ="1.2"),SUM(K20),"")</f>
        <v>#REF!</v>
      </c>
      <c r="O20" s="156" t="e">
        <f t="shared" ref="O20:O56" si="2">IF(AND(AK20 = 2010,F20 ="1.3"),SUM(K20),"")</f>
        <v>#REF!</v>
      </c>
      <c r="P20" s="156" t="e">
        <f t="shared" ref="P20:P56" si="3">IF(AND(AK20 = 2010,F20 ="1.4"),SUM(K20),"")</f>
        <v>#REF!</v>
      </c>
      <c r="Q20" s="156" t="e">
        <f t="shared" ref="Q20:Q56" si="4">IF(AND(AK20 = 2010,F20 ="2.1"),SUM(K20),"")</f>
        <v>#REF!</v>
      </c>
      <c r="R20" s="156" t="e">
        <f t="shared" ref="R20:R56" si="5">IF(AND(AK20 = 2010,F20 ="2.2"),SUM(K20),"")</f>
        <v>#REF!</v>
      </c>
      <c r="S20" s="156" t="e">
        <f t="shared" ref="S20:S56" si="6">IF(AND(AK20 = 2010,F20 ="2.3"),SUM(K20),"")</f>
        <v>#REF!</v>
      </c>
      <c r="T20" s="156" t="e">
        <f t="shared" ref="T20:T56" si="7">IF(AND(AK20 = 2010,F20 ="2.4"),SUM(K20),"")</f>
        <v>#REF!</v>
      </c>
      <c r="U20" s="156" t="e">
        <f t="shared" ref="U20:U56" si="8">IF(AND(AK20 = 2010,F20 ="2.5"),SUM(K20),"")</f>
        <v>#REF!</v>
      </c>
      <c r="V20" s="156" t="e">
        <f t="shared" ref="V20:V56" si="9">IF(AND(AK20 = 2010,F20 ="2.6"),SUM(K20),"")</f>
        <v>#REF!</v>
      </c>
      <c r="W20" s="156" t="e">
        <f t="shared" ref="W20:W56" si="10">IF(AND(AK20 = 2010,F20 ="2.7"),SUM(K20),"")</f>
        <v>#REF!</v>
      </c>
      <c r="X20" s="156" t="e">
        <f t="shared" ref="X20:X56" si="11">IF(AND(AK20 = 2010,F20 ="2.8"),SUM(K20),"")</f>
        <v>#REF!</v>
      </c>
      <c r="Y20" s="156" t="e">
        <f t="shared" ref="Y20:Y56" si="12">IF(AND(AK20 = 2010,F20 ="2.9"),SUM(K20),"")</f>
        <v>#REF!</v>
      </c>
      <c r="Z20" s="156" t="e">
        <f t="shared" ref="Z20:Z56" si="13">IF(AND(AK20 = 2010,F20 ="2.10"),SUM(K20),"")</f>
        <v>#REF!</v>
      </c>
      <c r="AA20" s="156" t="e">
        <f t="shared" ref="AA20:AA56" si="14">IF(AND(AK20 = 2010,F20 ="2.11"),SUM(K20),"")</f>
        <v>#REF!</v>
      </c>
      <c r="AB20" s="156" t="e">
        <f t="shared" ref="AB20:AB56" si="15">IF(AND(AK20 = 2010,F20 ="2.12"),SUM(K20),"")</f>
        <v>#REF!</v>
      </c>
      <c r="AC20" s="156" t="e">
        <f t="shared" ref="AC20:AC56" si="16">IF(AND(AK20 = 2010,F20 ="2.13"),SUM(K20),"")</f>
        <v>#REF!</v>
      </c>
      <c r="AD20" s="156" t="e">
        <f t="shared" ref="AD20:AD56" si="17">IF(AND(AK20 = 2010,F20 ="2.14"),SUM(K20),"")</f>
        <v>#REF!</v>
      </c>
      <c r="AE20" s="156" t="e">
        <f>IF(AND(AK20 = 2010,F20 ="2.15"),SUM(#REF!),"0")</f>
        <v>#REF!</v>
      </c>
      <c r="AF20" s="156" t="e">
        <f t="shared" ref="AF20:AF56" si="18">IF(AND(AK20 = 2010,F20 ="3.1"),SUM(K20),"0")</f>
        <v>#REF!</v>
      </c>
      <c r="AG20" s="156" t="e">
        <f t="shared" ref="AG20:AG56" si="19">IF(AND(AK20 = 2010,F20 ="3.2"),SUM(K20),"0")</f>
        <v>#REF!</v>
      </c>
      <c r="AH20" s="156" t="e">
        <f t="shared" ref="AH20:AH56" si="20">IF(AND(AK20 = 2010,F20 ="3.3"),SUM(K20),"0")</f>
        <v>#REF!</v>
      </c>
      <c r="AI20" s="156" t="e">
        <f t="shared" ref="AI20:AI56" si="21">IF(AND(AK20 = 2010,F20 ="3.4"),SUM(K20),"0")</f>
        <v>#REF!</v>
      </c>
      <c r="AJ20" s="156" t="e">
        <f t="shared" ref="AJ20:AJ56" si="22">IF(AND(AK20 = 2010,F20 ="3.5"),SUM(K20),"0")</f>
        <v>#REF!</v>
      </c>
      <c r="AK20" s="157" t="e">
        <f>#REF!</f>
        <v>#REF!</v>
      </c>
      <c r="AL20" s="156" t="e">
        <f>IF(AND(AK20 = 2010,F20 ="1.1"),SUM(#REF!),"")</f>
        <v>#REF!</v>
      </c>
      <c r="AM20" s="156" t="e">
        <f>IF(AND(AK20 = 2010,F20 ="1.2"),SUM(#REF!),"")</f>
        <v>#REF!</v>
      </c>
      <c r="AN20" s="156" t="e">
        <f>IF(AND(AK20 = 2010,F20 ="1.3"),SUM(#REF!),"")</f>
        <v>#REF!</v>
      </c>
      <c r="AO20" s="156" t="e">
        <f>IF(AND(AK20 = 2010,F20 ="1.4"),SUM(#REF!),"")</f>
        <v>#REF!</v>
      </c>
      <c r="AP20" s="156" t="e">
        <f>IF(AND(AK20 = 2010,F20 ="2.1"),SUM(#REF!),"")</f>
        <v>#REF!</v>
      </c>
      <c r="AQ20" s="156" t="e">
        <f>IF(AND(AK20 = 2010,F20 ="2.2"),SUM(#REF!),"")</f>
        <v>#REF!</v>
      </c>
      <c r="AR20" s="156" t="e">
        <f>IF(AND(AK20 = 2010,F20 ="2.3"),SUM(#REF!),"")</f>
        <v>#REF!</v>
      </c>
      <c r="AS20" s="156" t="e">
        <f>IF(AND(AK20 = 2010,F20 ="2.4"),SUM(#REF!),"")</f>
        <v>#REF!</v>
      </c>
      <c r="AT20" s="156" t="e">
        <f>IF(AND(AK20 = 2010,F20 ="2.5"),SUM(#REF!),"")</f>
        <v>#REF!</v>
      </c>
      <c r="AU20" s="156" t="e">
        <f>IF(AND(AK20 = 2010,F20 ="2.6"),SUM(#REF!),"")</f>
        <v>#REF!</v>
      </c>
      <c r="AV20" s="156" t="e">
        <f>IF(AND(AK20 = 2010,F20 ="2.7"),SUM(#REF!),"")</f>
        <v>#REF!</v>
      </c>
      <c r="AW20" s="156" t="e">
        <f>IF(AND(AK20 = 2010,F20 ="2.8"),SUM(#REF!),"")</f>
        <v>#REF!</v>
      </c>
      <c r="AX20" s="156" t="e">
        <f>IF(AND(AK20 = 2010,F20 ="2.9"),SUM(#REF!),"")</f>
        <v>#REF!</v>
      </c>
      <c r="AY20" s="156" t="e">
        <f>IF(AND(AK20 = 2010,F20 ="2.10"),SUM(#REF!),"")</f>
        <v>#REF!</v>
      </c>
      <c r="AZ20" s="156" t="e">
        <f>IF(AND(AK20 = 2010,F20 ="2.11"),SUM(#REF!),"")</f>
        <v>#REF!</v>
      </c>
      <c r="BA20" s="156" t="e">
        <f>IF(AND(AK20 = 2010,F20 ="2.12"),SUM(#REF!),"")</f>
        <v>#REF!</v>
      </c>
      <c r="BB20" s="156" t="e">
        <f>IF(AND(AK20 = 2010,F20 ="2.13"),SUM(#REF!),"")</f>
        <v>#REF!</v>
      </c>
      <c r="BC20" s="156" t="e">
        <f>IF(AND(AK20 = 2010,F20 ="2.14"),SUM(#REF!),"")</f>
        <v>#REF!</v>
      </c>
      <c r="BD20" s="156" t="e">
        <f>IF(AND(AK20 = 2010,F20 ="2.15"),SUM(#REF!),"")</f>
        <v>#REF!</v>
      </c>
      <c r="BE20" s="156" t="e">
        <f>IF(AND(AK20 = 2010,F20 ="3.1"),SUM(#REF!),"")</f>
        <v>#REF!</v>
      </c>
      <c r="BF20" s="156" t="e">
        <f>IF(AND(AK20 = 2010,F20 ="3.2"),SUM(#REF!),"")</f>
        <v>#REF!</v>
      </c>
      <c r="BG20" s="156" t="e">
        <f>IF(AND(AK20 = 2010,F20 ="3.3"),SUM(#REF!),"")</f>
        <v>#REF!</v>
      </c>
      <c r="BH20" s="156" t="e">
        <f>IF(AND(AK20 = 2010,F20 ="3.4"),SUM(#REF!),"")</f>
        <v>#REF!</v>
      </c>
      <c r="BI20" s="156" t="e">
        <f>IF(AND(AK20 = 2010,F20 ="3.5"),SUM(#REF!),"")</f>
        <v>#REF!</v>
      </c>
      <c r="BJ20" s="156" t="e">
        <f>#REF!</f>
        <v>#REF!</v>
      </c>
      <c r="BK20" s="158" t="e">
        <f t="shared" ref="BK20:BK56" si="23">IF(AND(BJ20 = 2011,F20 ="1.1"),SUM(K20),"")</f>
        <v>#REF!</v>
      </c>
      <c r="BL20" s="158" t="e">
        <f t="shared" ref="BL20:BL56" si="24">IF(AND(BJ20 = 2011,F20 ="1.2"),SUM(K20),"")</f>
        <v>#REF!</v>
      </c>
      <c r="BM20" s="158" t="e">
        <f t="shared" ref="BM20:BM56" si="25">IF(AND(BJ20 = 2011,F20 ="1.3"),SUM(K20),"")</f>
        <v>#REF!</v>
      </c>
      <c r="BN20" s="158" t="e">
        <f t="shared" ref="BN20:BN56" si="26">IF(AND(BJ20 = 2011,F20 ="1.4"),SUM(K20),"")</f>
        <v>#REF!</v>
      </c>
      <c r="BO20" s="158" t="e">
        <f t="shared" ref="BO20:BO56" si="27">IF(AND(BJ20 = 2011,F20 ="1.5"),SUM(K20),"")</f>
        <v>#REF!</v>
      </c>
      <c r="BP20" s="158" t="e">
        <f t="shared" ref="BP20:BP56" si="28">IF(AND(BJ20 = 2011,F20 ="2.1"),SUM(K20),"")</f>
        <v>#REF!</v>
      </c>
      <c r="BQ20" s="158" t="e">
        <f t="shared" ref="BQ20:BQ56" si="29">IF(AND(BJ20 = 2011,F20 ="2.2"),SUM(K20),"")</f>
        <v>#REF!</v>
      </c>
      <c r="BR20" s="158" t="e">
        <f t="shared" ref="BR20:BR56" si="30">IF(AND(BJ20 = 2011,F20 ="2.3"),SUM(K20),"")</f>
        <v>#REF!</v>
      </c>
      <c r="BS20" s="158" t="e">
        <f t="shared" ref="BS20:BS56" si="31">IF(AND(BJ20 = 2011,F20 ="2.4"),SUM(K20),"")</f>
        <v>#REF!</v>
      </c>
      <c r="BT20" s="158" t="e">
        <f t="shared" ref="BT20:BT56" si="32">IF(AND(BJ20 = 2011,F20 ="2.5"),SUM(K20),"")</f>
        <v>#REF!</v>
      </c>
      <c r="BU20" s="158" t="e">
        <f t="shared" ref="BU20:BU56" si="33">IF(AND(BJ20 = 2011,F20 ="2.6"),SUM(K20),"")</f>
        <v>#REF!</v>
      </c>
      <c r="BV20" s="158" t="e">
        <f t="shared" ref="BV20:BV56" si="34">IF(AND(BJ20 = 2011,F20 ="2.7"),SUM(K20),"")</f>
        <v>#REF!</v>
      </c>
      <c r="BW20" s="158" t="e">
        <f t="shared" ref="BW20:BW56" si="35">IF(AND(BJ20 = 2011,F20 ="2.8"),SUM(K20),"")</f>
        <v>#REF!</v>
      </c>
      <c r="BX20" s="158" t="e">
        <f t="shared" ref="BX20:BX56" si="36">IF(AND(BJ20 = 2011,F20 ="2.9"),SUM(K20),"")</f>
        <v>#REF!</v>
      </c>
      <c r="BY20" s="158" t="e">
        <f t="shared" ref="BY20:BY56" si="37">IF(AND(BJ20 = 2011,F20 ="2.10"),SUM(K20),"")</f>
        <v>#REF!</v>
      </c>
      <c r="BZ20" s="158" t="e">
        <f t="shared" ref="BZ20:BZ56" si="38">IF(AND(BJ20 = 2011,F20 ="2.11"),SUM(K20),"")</f>
        <v>#REF!</v>
      </c>
      <c r="CA20" s="158" t="e">
        <f t="shared" ref="CA20:CA56" si="39">IF(AND(BJ20 = 2011,F20 ="2.12"),SUM(K20),"")</f>
        <v>#REF!</v>
      </c>
      <c r="CB20" s="158" t="e">
        <f t="shared" ref="CB20:CB56" si="40">IF(AND(BJ20 = 2011,F20 ="2.13"),SUM(K20),"")</f>
        <v>#REF!</v>
      </c>
      <c r="CC20" s="158" t="e">
        <f t="shared" ref="CC20:CC56" si="41">IF(AND(BJ20 = 2011,F20 ="2.14"),SUM(K20),"")</f>
        <v>#REF!</v>
      </c>
      <c r="CD20" s="158" t="e">
        <f t="shared" ref="CD20:CD56" si="42">IF(AND(BJ20 = 2011,F20 ="2.15"),SUM(K20),"")</f>
        <v>#REF!</v>
      </c>
      <c r="CE20" s="158" t="e">
        <f t="shared" ref="CE20:CE56" si="43">IF(AND(BJ20 = 2011,F20 ="3.1"),SUM(K20),"")</f>
        <v>#REF!</v>
      </c>
      <c r="CF20" s="158" t="e">
        <f t="shared" ref="CF20:CF56" si="44">IF(AND(BJ20 = 2011,F20 ="3.2"),SUM(K20),"")</f>
        <v>#REF!</v>
      </c>
      <c r="CG20" s="158" t="e">
        <f t="shared" ref="CG20:CG56" si="45">IF(AND(BJ20 = 2011,F20 ="3.3"),SUM(K20),"")</f>
        <v>#REF!</v>
      </c>
      <c r="CH20" s="158" t="e">
        <f t="shared" ref="CH20:CH56" si="46">IF(AND(BJ20 = 2011,F20 ="3.4"),SUM(K20),"")</f>
        <v>#REF!</v>
      </c>
      <c r="CI20" s="159" t="e">
        <f t="shared" ref="CI20:CI56" si="47">IF(AND(BJ20 = 2011,F20 ="3.5"),SUM(K20),"")</f>
        <v>#REF!</v>
      </c>
      <c r="CJ20" s="160" t="e">
        <f>IF(AND(BJ20 = 2011,F20 ="1.1"),SUM(#REF!),"")</f>
        <v>#REF!</v>
      </c>
      <c r="CK20" s="158" t="e">
        <f>IF(AND(BJ20 = 2011,F20 ="1.2"),SUM(#REF!),"")</f>
        <v>#REF!</v>
      </c>
      <c r="CL20" s="158" t="e">
        <f>IF(AND(BJ20 = 2011,F20 ="1.3"),SUM(#REF!),"")</f>
        <v>#REF!</v>
      </c>
      <c r="CM20" s="158" t="e">
        <f>IF(AND(BJ20 = 2011,F20 ="1.4"),SUM(#REF!),"")</f>
        <v>#REF!</v>
      </c>
      <c r="CN20" s="158" t="e">
        <f>IF(AND(BJ20 = 2011,F20 ="1.5"),SUM(#REF!),"")</f>
        <v>#REF!</v>
      </c>
      <c r="CO20" s="158" t="e">
        <f>IF(AND(BJ20 = 2011,F20 ="2.1"),SUM(#REF!),"")</f>
        <v>#REF!</v>
      </c>
      <c r="CP20" s="158" t="e">
        <f>IF(AND(BJ20 = 2011,F20 ="2.2"),SUM(#REF!),"")</f>
        <v>#REF!</v>
      </c>
      <c r="CQ20" s="158" t="e">
        <f>IF(AND(BJ20 = 2011,F20 ="2.3"),SUM(#REF!),"")</f>
        <v>#REF!</v>
      </c>
      <c r="CR20" s="158" t="e">
        <f>IF(AND(BJ20 = 2011,F20 ="2.4"),SUM(#REF!),"")</f>
        <v>#REF!</v>
      </c>
      <c r="CS20" s="158" t="e">
        <f>IF(AND(BJ20 = 2011,F20 ="2.5"),SUM(#REF!),"")</f>
        <v>#REF!</v>
      </c>
      <c r="CT20" s="158" t="e">
        <f>IF(AND(BJ20 = 2011,F20 ="2.6"),SUM(#REF!),"")</f>
        <v>#REF!</v>
      </c>
      <c r="CU20" s="158" t="e">
        <f>IF(AND(BJ20 = 2011,F20 ="2.7"),SUM(#REF!),"")</f>
        <v>#REF!</v>
      </c>
      <c r="CV20" s="158" t="e">
        <f>IF(AND(BJ20 = 2011,F20 ="2.8"),SUM(#REF!),"")</f>
        <v>#REF!</v>
      </c>
      <c r="CW20" s="158" t="e">
        <f>IF(AND(BJ20 = 2011,F20 ="2.9"),SUM(#REF!),"")</f>
        <v>#REF!</v>
      </c>
      <c r="CX20" s="158" t="e">
        <f>IF(AND(BJ20 = 2011,F20 ="2.10"),SUM(#REF!),"")</f>
        <v>#REF!</v>
      </c>
      <c r="CY20" s="158" t="e">
        <f>IF(AND(BJ20 = 2011,F20 ="2.11"),SUM(#REF!),"")</f>
        <v>#REF!</v>
      </c>
      <c r="CZ20" s="158" t="e">
        <f>IF(AND(BJ20 = 2011,F20 ="2.12"),SUM(#REF!),"")</f>
        <v>#REF!</v>
      </c>
      <c r="DA20" s="158" t="e">
        <f>IF(AND(BJ20 = 2011,F20 ="2.13"),SUM(#REF!),"")</f>
        <v>#REF!</v>
      </c>
      <c r="DB20" s="158" t="e">
        <f>IF(AND(BJ20 = 2011,F20 ="2.14"),SUM(#REF!),"")</f>
        <v>#REF!</v>
      </c>
      <c r="DC20" s="158" t="e">
        <f>IF(AND(BJ20 = 2011,F20 ="2.15"),SUM(#REF!),"")</f>
        <v>#REF!</v>
      </c>
      <c r="DD20" s="158" t="e">
        <f>IF(AND(BJ20 = 2011,F20 ="3.1"),SUM(#REF!),"")</f>
        <v>#REF!</v>
      </c>
      <c r="DE20" s="158" t="e">
        <f>IF(AND(BJ20 = 2011,F20 ="3.2"),SUM(#REF!),"")</f>
        <v>#REF!</v>
      </c>
      <c r="DF20" s="158" t="e">
        <f>IF(AND(BJ20 = 2011,F20 ="3.3"),SUM(#REF!),"")</f>
        <v>#REF!</v>
      </c>
      <c r="DG20" s="158" t="e">
        <f>IF(AND(BJ20 = 2011,F20 ="3.4"),SUM(#REF!),"")</f>
        <v>#REF!</v>
      </c>
      <c r="DH20" s="158" t="e">
        <f>IF(AND(BJ20 = 2011,F20 ="3.5"),SUM(#REF!),"")</f>
        <v>#REF!</v>
      </c>
      <c r="DI20" s="161" t="e">
        <f>#REF!</f>
        <v>#REF!</v>
      </c>
      <c r="DJ20" s="158" t="e">
        <f t="shared" ref="DJ20:DJ56" si="48">IF(AND(DI20 = 2012,F20 ="1.1"),SUM(K20),"")</f>
        <v>#REF!</v>
      </c>
      <c r="DK20" s="158" t="e">
        <f t="shared" ref="DK20:DK56" si="49">IF(AND(DI20 = 2012,F20 ="1.2"),SUM(K20),"")</f>
        <v>#REF!</v>
      </c>
      <c r="DL20" s="158" t="e">
        <f t="shared" ref="DL20:DL56" si="50">IF(AND(DI20 = 2012,F20 ="1.3"),SUM(K20),"")</f>
        <v>#REF!</v>
      </c>
      <c r="DM20" s="158" t="e">
        <f t="shared" ref="DM20:DM56" si="51">IF(AND(DI20 = 2012,F20 ="1.4"),SUM(K20),"")</f>
        <v>#REF!</v>
      </c>
      <c r="DN20" s="158" t="e">
        <f t="shared" ref="DN20:DN56" si="52">IF(AND(DI20 = 2012,F20 ="1.5"),SUM(K20),"")</f>
        <v>#REF!</v>
      </c>
      <c r="DO20" s="158" t="e">
        <f t="shared" ref="DO20:DO56" si="53">IF(AND(DI20 = 2012,F20 ="2.1"),SUM(K20),"")</f>
        <v>#REF!</v>
      </c>
      <c r="DP20" s="158" t="e">
        <f t="shared" ref="DP20:DP56" si="54">IF(AND(DI20 = 2012,F20 ="2.2"),SUM(K20),"")</f>
        <v>#REF!</v>
      </c>
      <c r="DQ20" s="158" t="e">
        <f t="shared" ref="DQ20:DQ56" si="55">IF(AND(DI20 = 2012,F20 ="2.3"),SUM(K20),"")</f>
        <v>#REF!</v>
      </c>
      <c r="DR20" s="158" t="e">
        <f t="shared" ref="DR20:DR56" si="56">IF(AND(DI20 = 2012,F20 ="2.4"),SUM(K20),"")</f>
        <v>#REF!</v>
      </c>
      <c r="DS20" s="158" t="e">
        <f t="shared" ref="DS20:DS56" si="57">IF(AND(DI20 = 2012,F20 ="2.5"),SUM(K20),"")</f>
        <v>#REF!</v>
      </c>
      <c r="DT20" s="158" t="e">
        <f t="shared" ref="DT20:DT56" si="58">IF(AND(DI20 = 2012,F20 ="2.6"),SUM(K20),"")</f>
        <v>#REF!</v>
      </c>
      <c r="DU20" s="158" t="e">
        <f t="shared" ref="DU20:DU56" si="59">IF(AND(DI20 = 2012,F20 ="2.7"),SUM(K20),"")</f>
        <v>#REF!</v>
      </c>
      <c r="DV20" s="158" t="e">
        <f t="shared" ref="DV20:DV56" si="60">IF(AND(DI20 = 2012,F20 ="2.8"),SUM(K20),"")</f>
        <v>#REF!</v>
      </c>
      <c r="DW20" s="158" t="e">
        <f t="shared" ref="DW20:DW56" si="61">IF(AND(DI20 = 2012,F20 ="2.9"),SUM(K20),"")</f>
        <v>#REF!</v>
      </c>
      <c r="DX20" s="158" t="e">
        <f t="shared" ref="DX20:DX56" si="62">IF(AND(DI20 = 2012,F20 ="2.10"),SUM(K20),"")</f>
        <v>#REF!</v>
      </c>
      <c r="DY20" s="158" t="e">
        <f t="shared" ref="DY20:DY56" si="63">IF(AND(DI20 = 2012,F20 ="2.11"),SUM(K20),"")</f>
        <v>#REF!</v>
      </c>
      <c r="DZ20" s="158" t="e">
        <f t="shared" ref="DZ20:DZ56" si="64">IF(AND(DI20 = 2012,F20 ="2.12"),SUM(K20),"")</f>
        <v>#REF!</v>
      </c>
      <c r="EA20" s="158" t="e">
        <f t="shared" ref="EA20:EA56" si="65">IF(AND(DI20 = 2012,F20 ="2.13"),SUM(K20),"")</f>
        <v>#REF!</v>
      </c>
      <c r="EB20" s="158" t="e">
        <f t="shared" ref="EB20:EB56" si="66">IF(AND(DI20 = 2012,F20 ="2.14"),SUM(K20),"")</f>
        <v>#REF!</v>
      </c>
      <c r="EC20" s="158" t="e">
        <f t="shared" ref="EC20:EC56" si="67">IF(AND(DI20 = 2012,F20 ="2.15"),SUM(K20),"")</f>
        <v>#REF!</v>
      </c>
      <c r="ED20" s="158" t="e">
        <f t="shared" ref="ED20:ED56" si="68">IF(AND(DI20 = 2012,F20 ="3.1"),SUM(K20),"")</f>
        <v>#REF!</v>
      </c>
      <c r="EE20" s="158" t="e">
        <f t="shared" ref="EE20:EE56" si="69">IF(AND(DI20 = 2012,F20 ="3.2"),SUM(K20),"")</f>
        <v>#REF!</v>
      </c>
      <c r="EF20" s="158" t="e">
        <f t="shared" ref="EF20:EF56" si="70">IF(AND(DI20 = 2012,F20 ="3.3"),SUM(K20),"")</f>
        <v>#REF!</v>
      </c>
      <c r="EG20" s="158" t="e">
        <f t="shared" ref="EG20:EG56" si="71">IF(AND(DI20 = 2012,F20 ="3.4"),SUM(K20),"")</f>
        <v>#REF!</v>
      </c>
      <c r="EH20" s="159" t="e">
        <f t="shared" ref="EH20:EH56" si="72">IF(AND(DI20 = 2012,F20 ="3.5"),SUM(K20),"")</f>
        <v>#REF!</v>
      </c>
      <c r="EI20" s="156" t="e">
        <f>IF(AND(DI20 = 2012,F20 ="1.1"),SUM(#REF!),"")</f>
        <v>#REF!</v>
      </c>
      <c r="EJ20" s="156" t="e">
        <f>IF(AND(DI20 = 2012,F20 ="1.2"),SUM(#REF!),"")</f>
        <v>#REF!</v>
      </c>
      <c r="EK20" s="156" t="e">
        <f>IF(AND(DI20 = 2012,F20 ="1.3"),SUM(#REF!),"")</f>
        <v>#REF!</v>
      </c>
      <c r="EL20" s="156" t="e">
        <f>IF(AND(DI20 = 2012,F20 ="1.4"),SUM(#REF!),"")</f>
        <v>#REF!</v>
      </c>
      <c r="EM20" s="156" t="e">
        <f>IF(AND(DI20 = 2012,F20 ="1.5"),SUM(#REF!),"")</f>
        <v>#REF!</v>
      </c>
      <c r="EN20" s="156" t="e">
        <f>IF(AND(DI20 = 2012,F20 ="2.1"),SUM(#REF!),"")</f>
        <v>#REF!</v>
      </c>
      <c r="EO20" s="156" t="e">
        <f>IF(AND(DI20 = 2012,F20 ="2.2"),SUM(#REF!),"")</f>
        <v>#REF!</v>
      </c>
      <c r="EP20" s="156" t="e">
        <f>IF(AND(DI20 = 2012,F20 ="2.3"),SUM(#REF!),"")</f>
        <v>#REF!</v>
      </c>
      <c r="EQ20" s="156" t="e">
        <f>IF(AND(DI20 = 2012,F20 ="2.4"),SUM(#REF!),"")</f>
        <v>#REF!</v>
      </c>
      <c r="ER20" s="156" t="e">
        <f>IF(AND(DI20 = 2012,F20 ="2.5"),SUM(#REF!),"")</f>
        <v>#REF!</v>
      </c>
      <c r="ES20" s="156" t="e">
        <f>IF(AND(DI20 = 2012,F20 ="2.6"),SUM(#REF!),"")</f>
        <v>#REF!</v>
      </c>
      <c r="ET20" s="156" t="e">
        <f>IF(AND(DI20 = 2012,F20 ="2.7"),SUM(#REF!),"")</f>
        <v>#REF!</v>
      </c>
      <c r="EU20" s="156" t="e">
        <f>IF(AND(DI20 = 2012,F20 ="2.8"),SUM(#REF!),"")</f>
        <v>#REF!</v>
      </c>
      <c r="EV20" s="156" t="e">
        <f>IF(AND(DI20 = 2012,F20 ="2.9"),SUM(#REF!),"")</f>
        <v>#REF!</v>
      </c>
      <c r="EW20" s="156" t="e">
        <f>IF(AND(DI20 = 2012,F20 ="2.10"),SUM(#REF!),"")</f>
        <v>#REF!</v>
      </c>
      <c r="EX20" s="156" t="e">
        <f>IF(AND(DI20 = 2012,F20 ="2.11"),SUM(#REF!),"")</f>
        <v>#REF!</v>
      </c>
      <c r="EY20" s="156" t="e">
        <f>IF(AND(DI20 = 2012,F20 ="2.12"),SUM(#REF!),"")</f>
        <v>#REF!</v>
      </c>
      <c r="EZ20" s="156" t="e">
        <f>IF(AND(DI20 = 2012,F20 ="2.13"),SUM(#REF!),"")</f>
        <v>#REF!</v>
      </c>
      <c r="FA20" s="156" t="e">
        <f>IF(AND(DI20 = 2012,F20 ="2.14"),SUM(#REF!),"")</f>
        <v>#REF!</v>
      </c>
      <c r="FB20" s="156" t="e">
        <f>IF(AND(DI20 = 2012,F20 ="2.15"),SUM(#REF!),"")</f>
        <v>#REF!</v>
      </c>
      <c r="FC20" s="156" t="e">
        <f>IF(AND(DI20 = 2012,F20 ="3.1"),SUM(#REF!),"")</f>
        <v>#REF!</v>
      </c>
      <c r="FD20" s="156" t="e">
        <f>IF(AND(DI20 = 2012,F20 ="3.2"),SUM(#REF!),"")</f>
        <v>#REF!</v>
      </c>
      <c r="FE20" s="156" t="e">
        <f>IF(AND(DI20 = 2012,F20 ="3.3"),SUM(#REF!),"")</f>
        <v>#REF!</v>
      </c>
      <c r="FF20" s="156" t="e">
        <f>IF(AND(DI20 = 2012,F20 ="3.4"),SUM(#REF!),"")</f>
        <v>#REF!</v>
      </c>
      <c r="FG20" s="156" t="e">
        <f>IF(AND(DI20 = 2012,F20 ="3.5"),SUM(#REF!),"")</f>
        <v>#REF!</v>
      </c>
    </row>
    <row r="21" spans="1:165" s="168" customFormat="1" ht="12.75" x14ac:dyDescent="0.25">
      <c r="A21" s="163">
        <f>1+A20</f>
        <v>2</v>
      </c>
      <c r="B21" s="146"/>
      <c r="C21" s="164"/>
      <c r="D21" s="165"/>
      <c r="E21" s="166"/>
      <c r="F21" s="150"/>
      <c r="G21" s="165"/>
      <c r="H21" s="165"/>
      <c r="I21" s="167"/>
      <c r="J21" s="152"/>
      <c r="K21" s="153"/>
      <c r="L21" s="154"/>
      <c r="M21" s="155" t="e">
        <f t="shared" si="0"/>
        <v>#REF!</v>
      </c>
      <c r="N21" s="156" t="e">
        <f t="shared" si="1"/>
        <v>#REF!</v>
      </c>
      <c r="O21" s="156" t="e">
        <f t="shared" si="2"/>
        <v>#REF!</v>
      </c>
      <c r="P21" s="156" t="e">
        <f t="shared" si="3"/>
        <v>#REF!</v>
      </c>
      <c r="Q21" s="156" t="e">
        <f t="shared" si="4"/>
        <v>#REF!</v>
      </c>
      <c r="R21" s="156" t="e">
        <f t="shared" si="5"/>
        <v>#REF!</v>
      </c>
      <c r="S21" s="156" t="e">
        <f t="shared" si="6"/>
        <v>#REF!</v>
      </c>
      <c r="T21" s="156" t="e">
        <f t="shared" si="7"/>
        <v>#REF!</v>
      </c>
      <c r="U21" s="156" t="e">
        <f t="shared" si="8"/>
        <v>#REF!</v>
      </c>
      <c r="V21" s="156" t="e">
        <f t="shared" si="9"/>
        <v>#REF!</v>
      </c>
      <c r="W21" s="156" t="e">
        <f t="shared" si="10"/>
        <v>#REF!</v>
      </c>
      <c r="X21" s="156" t="e">
        <f t="shared" si="11"/>
        <v>#REF!</v>
      </c>
      <c r="Y21" s="156" t="e">
        <f t="shared" si="12"/>
        <v>#REF!</v>
      </c>
      <c r="Z21" s="156" t="e">
        <f t="shared" si="13"/>
        <v>#REF!</v>
      </c>
      <c r="AA21" s="156" t="e">
        <f t="shared" si="14"/>
        <v>#REF!</v>
      </c>
      <c r="AB21" s="156" t="e">
        <f t="shared" si="15"/>
        <v>#REF!</v>
      </c>
      <c r="AC21" s="156" t="e">
        <f t="shared" si="16"/>
        <v>#REF!</v>
      </c>
      <c r="AD21" s="156" t="e">
        <f t="shared" si="17"/>
        <v>#REF!</v>
      </c>
      <c r="AE21" s="156" t="e">
        <f>IF(AND(AK21 = 2010,F21 ="2.15"),SUM(#REF!),"0")</f>
        <v>#REF!</v>
      </c>
      <c r="AF21" s="156" t="e">
        <f t="shared" si="18"/>
        <v>#REF!</v>
      </c>
      <c r="AG21" s="156" t="e">
        <f t="shared" si="19"/>
        <v>#REF!</v>
      </c>
      <c r="AH21" s="156" t="e">
        <f t="shared" si="20"/>
        <v>#REF!</v>
      </c>
      <c r="AI21" s="156" t="e">
        <f t="shared" si="21"/>
        <v>#REF!</v>
      </c>
      <c r="AJ21" s="156" t="e">
        <f t="shared" si="22"/>
        <v>#REF!</v>
      </c>
      <c r="AK21" s="157" t="e">
        <f>#REF!</f>
        <v>#REF!</v>
      </c>
      <c r="AL21" s="156" t="e">
        <f>IF(AND(AK21 = 2010,F21 ="1.1"),SUM(#REF!),"")</f>
        <v>#REF!</v>
      </c>
      <c r="AM21" s="156" t="e">
        <f>IF(AND(AK21 = 2010,F21 ="1.2"),SUM(#REF!),"")</f>
        <v>#REF!</v>
      </c>
      <c r="AN21" s="156" t="e">
        <f>IF(AND(AK21 = 2010,F21 ="1.3"),SUM(#REF!),"")</f>
        <v>#REF!</v>
      </c>
      <c r="AO21" s="156" t="e">
        <f>IF(AND(AK21 = 2010,F21 ="1.4"),SUM(#REF!),"")</f>
        <v>#REF!</v>
      </c>
      <c r="AP21" s="156" t="e">
        <f>IF(AND(AK21 = 2010,F21 ="2.1"),SUM(#REF!),"")</f>
        <v>#REF!</v>
      </c>
      <c r="AQ21" s="156" t="e">
        <f>IF(AND(AK21 = 2010,F21 ="2.2"),SUM(#REF!),"")</f>
        <v>#REF!</v>
      </c>
      <c r="AR21" s="156" t="e">
        <f>IF(AND(AK21 = 2010,F21 ="2.3"),SUM(#REF!),"")</f>
        <v>#REF!</v>
      </c>
      <c r="AS21" s="156" t="e">
        <f>IF(AND(AK21 = 2010,F21 ="2.4"),SUM(#REF!),"")</f>
        <v>#REF!</v>
      </c>
      <c r="AT21" s="156" t="e">
        <f>IF(AND(AK21 = 2010,F21 ="2.5"),SUM(#REF!),"")</f>
        <v>#REF!</v>
      </c>
      <c r="AU21" s="156" t="e">
        <f>IF(AND(AK21 = 2010,F21 ="2.6"),SUM(#REF!),"")</f>
        <v>#REF!</v>
      </c>
      <c r="AV21" s="156" t="e">
        <f>IF(AND(AK21 = 2010,F21 ="2.7"),SUM(#REF!),"")</f>
        <v>#REF!</v>
      </c>
      <c r="AW21" s="156" t="e">
        <f>IF(AND(AK21 = 2010,F21 ="2.8"),SUM(#REF!),"")</f>
        <v>#REF!</v>
      </c>
      <c r="AX21" s="156" t="e">
        <f>IF(AND(AK21 = 2010,F21 ="2.9"),SUM(#REF!),"")</f>
        <v>#REF!</v>
      </c>
      <c r="AY21" s="156" t="e">
        <f>IF(AND(AK21 = 2010,F21 ="2.10"),SUM(#REF!),"")</f>
        <v>#REF!</v>
      </c>
      <c r="AZ21" s="156" t="e">
        <f>IF(AND(AK21 = 2010,F21 ="2.11"),SUM(#REF!),"")</f>
        <v>#REF!</v>
      </c>
      <c r="BA21" s="156" t="e">
        <f>IF(AND(AK21 = 2010,F21 ="2.12"),SUM(#REF!),"")</f>
        <v>#REF!</v>
      </c>
      <c r="BB21" s="156" t="e">
        <f>IF(AND(AK21 = 2010,F21 ="2.13"),SUM(#REF!),"")</f>
        <v>#REF!</v>
      </c>
      <c r="BC21" s="156" t="e">
        <f>IF(AND(AK21 = 2010,F21 ="2.14"),SUM(#REF!),"")</f>
        <v>#REF!</v>
      </c>
      <c r="BD21" s="156" t="e">
        <f>IF(AND(AK21 = 2010,F21 ="2.15"),SUM(#REF!),"")</f>
        <v>#REF!</v>
      </c>
      <c r="BE21" s="156" t="e">
        <f>IF(AND(AK21 = 2010,F21 ="3.1"),SUM(#REF!),"")</f>
        <v>#REF!</v>
      </c>
      <c r="BF21" s="156" t="e">
        <f>IF(AND(AK21 = 2010,F21 ="3.2"),SUM(#REF!),"")</f>
        <v>#REF!</v>
      </c>
      <c r="BG21" s="156" t="e">
        <f>IF(AND(AK21 = 2010,F21 ="3.3"),SUM(#REF!),"")</f>
        <v>#REF!</v>
      </c>
      <c r="BH21" s="156" t="e">
        <f>IF(AND(AK21 = 2010,F21 ="3.4"),SUM(#REF!),"")</f>
        <v>#REF!</v>
      </c>
      <c r="BI21" s="156" t="e">
        <f>IF(AND(AK21 = 2010,F21 ="3.5"),SUM(#REF!),"")</f>
        <v>#REF!</v>
      </c>
      <c r="BJ21" s="156" t="e">
        <f>#REF!</f>
        <v>#REF!</v>
      </c>
      <c r="BK21" s="158" t="e">
        <f t="shared" si="23"/>
        <v>#REF!</v>
      </c>
      <c r="BL21" s="158" t="e">
        <f t="shared" si="24"/>
        <v>#REF!</v>
      </c>
      <c r="BM21" s="158" t="e">
        <f t="shared" si="25"/>
        <v>#REF!</v>
      </c>
      <c r="BN21" s="158" t="e">
        <f t="shared" si="26"/>
        <v>#REF!</v>
      </c>
      <c r="BO21" s="158" t="e">
        <f t="shared" si="27"/>
        <v>#REF!</v>
      </c>
      <c r="BP21" s="158" t="e">
        <f t="shared" si="28"/>
        <v>#REF!</v>
      </c>
      <c r="BQ21" s="158" t="e">
        <f t="shared" si="29"/>
        <v>#REF!</v>
      </c>
      <c r="BR21" s="158" t="e">
        <f t="shared" si="30"/>
        <v>#REF!</v>
      </c>
      <c r="BS21" s="158" t="e">
        <f t="shared" si="31"/>
        <v>#REF!</v>
      </c>
      <c r="BT21" s="158" t="e">
        <f t="shared" si="32"/>
        <v>#REF!</v>
      </c>
      <c r="BU21" s="158" t="e">
        <f t="shared" si="33"/>
        <v>#REF!</v>
      </c>
      <c r="BV21" s="158" t="e">
        <f t="shared" si="34"/>
        <v>#REF!</v>
      </c>
      <c r="BW21" s="158" t="e">
        <f t="shared" si="35"/>
        <v>#REF!</v>
      </c>
      <c r="BX21" s="158" t="e">
        <f t="shared" si="36"/>
        <v>#REF!</v>
      </c>
      <c r="BY21" s="158" t="e">
        <f t="shared" si="37"/>
        <v>#REF!</v>
      </c>
      <c r="BZ21" s="158" t="e">
        <f t="shared" si="38"/>
        <v>#REF!</v>
      </c>
      <c r="CA21" s="158" t="e">
        <f t="shared" si="39"/>
        <v>#REF!</v>
      </c>
      <c r="CB21" s="158" t="e">
        <f t="shared" si="40"/>
        <v>#REF!</v>
      </c>
      <c r="CC21" s="158" t="e">
        <f t="shared" si="41"/>
        <v>#REF!</v>
      </c>
      <c r="CD21" s="158" t="e">
        <f t="shared" si="42"/>
        <v>#REF!</v>
      </c>
      <c r="CE21" s="158" t="e">
        <f t="shared" si="43"/>
        <v>#REF!</v>
      </c>
      <c r="CF21" s="158" t="e">
        <f t="shared" si="44"/>
        <v>#REF!</v>
      </c>
      <c r="CG21" s="158" t="e">
        <f t="shared" si="45"/>
        <v>#REF!</v>
      </c>
      <c r="CH21" s="158" t="e">
        <f t="shared" si="46"/>
        <v>#REF!</v>
      </c>
      <c r="CI21" s="159" t="e">
        <f t="shared" si="47"/>
        <v>#REF!</v>
      </c>
      <c r="CJ21" s="160" t="e">
        <f>IF(AND(BJ21 = 2011,F21 ="1.1"),SUM(#REF!),"")</f>
        <v>#REF!</v>
      </c>
      <c r="CK21" s="158" t="e">
        <f>IF(AND(BJ21 = 2011,F21 ="1.2"),SUM(#REF!),"")</f>
        <v>#REF!</v>
      </c>
      <c r="CL21" s="158" t="e">
        <f>IF(AND(BJ21 = 2011,F21 ="1.3"),SUM(#REF!),"")</f>
        <v>#REF!</v>
      </c>
      <c r="CM21" s="158" t="e">
        <f>IF(AND(BJ21 = 2011,F21 ="1.4"),SUM(#REF!),"")</f>
        <v>#REF!</v>
      </c>
      <c r="CN21" s="158" t="e">
        <f>IF(AND(BJ21 = 2011,F21 ="1.5"),SUM(#REF!),"")</f>
        <v>#REF!</v>
      </c>
      <c r="CO21" s="158" t="e">
        <f>IF(AND(BJ21 = 2011,F21 ="2.1"),SUM(#REF!),"")</f>
        <v>#REF!</v>
      </c>
      <c r="CP21" s="158" t="e">
        <f>IF(AND(BJ21 = 2011,F21 ="2.2"),SUM(#REF!),"")</f>
        <v>#REF!</v>
      </c>
      <c r="CQ21" s="158" t="e">
        <f>IF(AND(BJ21 = 2011,F21 ="2.3"),SUM(#REF!),"")</f>
        <v>#REF!</v>
      </c>
      <c r="CR21" s="158" t="e">
        <f>IF(AND(BJ21 = 2011,F21 ="2.4"),SUM(#REF!),"")</f>
        <v>#REF!</v>
      </c>
      <c r="CS21" s="158" t="e">
        <f>IF(AND(BJ21 = 2011,F21 ="2.5"),SUM(#REF!),"")</f>
        <v>#REF!</v>
      </c>
      <c r="CT21" s="158" t="e">
        <f>IF(AND(BJ21 = 2011,F21 ="2.6"),SUM(#REF!),"")</f>
        <v>#REF!</v>
      </c>
      <c r="CU21" s="158" t="e">
        <f>IF(AND(BJ21 = 2011,F21 ="2.7"),SUM(#REF!),"")</f>
        <v>#REF!</v>
      </c>
      <c r="CV21" s="158" t="e">
        <f>IF(AND(BJ21 = 2011,F21 ="2.8"),SUM(#REF!),"")</f>
        <v>#REF!</v>
      </c>
      <c r="CW21" s="158" t="e">
        <f>IF(AND(BJ21 = 2011,F21 ="2.9"),SUM(#REF!),"")</f>
        <v>#REF!</v>
      </c>
      <c r="CX21" s="158" t="e">
        <f>IF(AND(BJ21 = 2011,F21 ="2.10"),SUM(#REF!),"")</f>
        <v>#REF!</v>
      </c>
      <c r="CY21" s="158" t="e">
        <f>IF(AND(BJ21 = 2011,F21 ="2.11"),SUM(#REF!),"")</f>
        <v>#REF!</v>
      </c>
      <c r="CZ21" s="158" t="e">
        <f>IF(AND(BJ21 = 2011,F21 ="2.12"),SUM(#REF!),"")</f>
        <v>#REF!</v>
      </c>
      <c r="DA21" s="158" t="e">
        <f>IF(AND(BJ21 = 2011,F21 ="2.13"),SUM(#REF!),"")</f>
        <v>#REF!</v>
      </c>
      <c r="DB21" s="158" t="e">
        <f>IF(AND(BJ21 = 2011,F21 ="2.14"),SUM(#REF!),"")</f>
        <v>#REF!</v>
      </c>
      <c r="DC21" s="158" t="e">
        <f>IF(AND(BJ21 = 2011,F21 ="2.15"),SUM(#REF!),"")</f>
        <v>#REF!</v>
      </c>
      <c r="DD21" s="158" t="e">
        <f>IF(AND(BJ21 = 2011,F21 ="3.1"),SUM(#REF!),"")</f>
        <v>#REF!</v>
      </c>
      <c r="DE21" s="158" t="e">
        <f>IF(AND(BJ21 = 2011,F21 ="3.2"),SUM(#REF!),"")</f>
        <v>#REF!</v>
      </c>
      <c r="DF21" s="158" t="e">
        <f>IF(AND(BJ21 = 2011,F21 ="3.3"),SUM(#REF!),"")</f>
        <v>#REF!</v>
      </c>
      <c r="DG21" s="158" t="e">
        <f>IF(AND(BJ21 = 2011,F21 ="3.4"),SUM(#REF!),"")</f>
        <v>#REF!</v>
      </c>
      <c r="DH21" s="158" t="e">
        <f>IF(AND(BJ21 = 2011,F21 ="3.5"),SUM(#REF!),"")</f>
        <v>#REF!</v>
      </c>
      <c r="DI21" s="161" t="e">
        <f>#REF!</f>
        <v>#REF!</v>
      </c>
      <c r="DJ21" s="158" t="e">
        <f t="shared" si="48"/>
        <v>#REF!</v>
      </c>
      <c r="DK21" s="158" t="e">
        <f t="shared" si="49"/>
        <v>#REF!</v>
      </c>
      <c r="DL21" s="158" t="e">
        <f t="shared" si="50"/>
        <v>#REF!</v>
      </c>
      <c r="DM21" s="158" t="e">
        <f t="shared" si="51"/>
        <v>#REF!</v>
      </c>
      <c r="DN21" s="158" t="e">
        <f t="shared" si="52"/>
        <v>#REF!</v>
      </c>
      <c r="DO21" s="158" t="e">
        <f t="shared" si="53"/>
        <v>#REF!</v>
      </c>
      <c r="DP21" s="158" t="e">
        <f t="shared" si="54"/>
        <v>#REF!</v>
      </c>
      <c r="DQ21" s="158" t="e">
        <f t="shared" si="55"/>
        <v>#REF!</v>
      </c>
      <c r="DR21" s="158" t="e">
        <f t="shared" si="56"/>
        <v>#REF!</v>
      </c>
      <c r="DS21" s="158" t="e">
        <f t="shared" si="57"/>
        <v>#REF!</v>
      </c>
      <c r="DT21" s="158" t="e">
        <f t="shared" si="58"/>
        <v>#REF!</v>
      </c>
      <c r="DU21" s="158" t="e">
        <f t="shared" si="59"/>
        <v>#REF!</v>
      </c>
      <c r="DV21" s="158" t="e">
        <f t="shared" si="60"/>
        <v>#REF!</v>
      </c>
      <c r="DW21" s="158" t="e">
        <f t="shared" si="61"/>
        <v>#REF!</v>
      </c>
      <c r="DX21" s="158" t="e">
        <f t="shared" si="62"/>
        <v>#REF!</v>
      </c>
      <c r="DY21" s="158" t="e">
        <f t="shared" si="63"/>
        <v>#REF!</v>
      </c>
      <c r="DZ21" s="158" t="e">
        <f t="shared" si="64"/>
        <v>#REF!</v>
      </c>
      <c r="EA21" s="158" t="e">
        <f t="shared" si="65"/>
        <v>#REF!</v>
      </c>
      <c r="EB21" s="158" t="e">
        <f t="shared" si="66"/>
        <v>#REF!</v>
      </c>
      <c r="EC21" s="158" t="e">
        <f t="shared" si="67"/>
        <v>#REF!</v>
      </c>
      <c r="ED21" s="158" t="e">
        <f t="shared" si="68"/>
        <v>#REF!</v>
      </c>
      <c r="EE21" s="158" t="e">
        <f t="shared" si="69"/>
        <v>#REF!</v>
      </c>
      <c r="EF21" s="158" t="e">
        <f t="shared" si="70"/>
        <v>#REF!</v>
      </c>
      <c r="EG21" s="158" t="e">
        <f t="shared" si="71"/>
        <v>#REF!</v>
      </c>
      <c r="EH21" s="159" t="e">
        <f t="shared" si="72"/>
        <v>#REF!</v>
      </c>
      <c r="EI21" s="156" t="e">
        <f>IF(AND(DI21 = 2012,F21 ="1.1"),SUM(#REF!),"")</f>
        <v>#REF!</v>
      </c>
      <c r="EJ21" s="156" t="e">
        <f>IF(AND(DI21 = 2012,F21 ="1.2"),SUM(#REF!),"")</f>
        <v>#REF!</v>
      </c>
      <c r="EK21" s="156" t="e">
        <f>IF(AND(DI21 = 2012,F21 ="1.3"),SUM(#REF!),"")</f>
        <v>#REF!</v>
      </c>
      <c r="EL21" s="156" t="e">
        <f>IF(AND(DI21 = 2012,F21 ="1.4"),SUM(#REF!),"")</f>
        <v>#REF!</v>
      </c>
      <c r="EM21" s="156" t="e">
        <f>IF(AND(DI21 = 2012,F21 ="1.5"),SUM(#REF!),"")</f>
        <v>#REF!</v>
      </c>
      <c r="EN21" s="156" t="e">
        <f>IF(AND(DI21 = 2012,F21 ="2.1"),SUM(#REF!),"")</f>
        <v>#REF!</v>
      </c>
      <c r="EO21" s="156" t="e">
        <f>IF(AND(DI21 = 2012,F21 ="2.2"),SUM(#REF!),"")</f>
        <v>#REF!</v>
      </c>
      <c r="EP21" s="156" t="e">
        <f>IF(AND(DI21 = 2012,F21 ="2.3"),SUM(#REF!),"")</f>
        <v>#REF!</v>
      </c>
      <c r="EQ21" s="156" t="e">
        <f>IF(AND(DI21 = 2012,F21 ="2.4"),SUM(#REF!),"")</f>
        <v>#REF!</v>
      </c>
      <c r="ER21" s="156" t="e">
        <f>IF(AND(DI21 = 2012,F21 ="2.5"),SUM(#REF!),"")</f>
        <v>#REF!</v>
      </c>
      <c r="ES21" s="156" t="e">
        <f>IF(AND(DI21 = 2012,F21 ="2.6"),SUM(#REF!),"")</f>
        <v>#REF!</v>
      </c>
      <c r="ET21" s="156" t="e">
        <f>IF(AND(DI21 = 2012,F21 ="2.7"),SUM(#REF!),"")</f>
        <v>#REF!</v>
      </c>
      <c r="EU21" s="156" t="e">
        <f>IF(AND(DI21 = 2012,F21 ="2.8"),SUM(#REF!),"")</f>
        <v>#REF!</v>
      </c>
      <c r="EV21" s="156" t="e">
        <f>IF(AND(DI21 = 2012,F21 ="2.9"),SUM(#REF!),"")</f>
        <v>#REF!</v>
      </c>
      <c r="EW21" s="156" t="e">
        <f>IF(AND(DI21 = 2012,F21 ="2.10"),SUM(#REF!),"")</f>
        <v>#REF!</v>
      </c>
      <c r="EX21" s="156" t="e">
        <f>IF(AND(DI21 = 2012,F21 ="2.11"),SUM(#REF!),"")</f>
        <v>#REF!</v>
      </c>
      <c r="EY21" s="156" t="e">
        <f>IF(AND(DI21 = 2012,F21 ="2.12"),SUM(#REF!),"")</f>
        <v>#REF!</v>
      </c>
      <c r="EZ21" s="156" t="e">
        <f>IF(AND(DI21 = 2012,F21 ="2.13"),SUM(#REF!),"")</f>
        <v>#REF!</v>
      </c>
      <c r="FA21" s="156" t="e">
        <f>IF(AND(DI21 = 2012,F21 ="2.14"),SUM(#REF!),"")</f>
        <v>#REF!</v>
      </c>
      <c r="FB21" s="156" t="e">
        <f>IF(AND(DI21 = 2012,F21 ="2.15"),SUM(#REF!),"")</f>
        <v>#REF!</v>
      </c>
      <c r="FC21" s="156" t="e">
        <f>IF(AND(DI21 = 2012,F21 ="3.1"),SUM(#REF!),"")</f>
        <v>#REF!</v>
      </c>
      <c r="FD21" s="156" t="e">
        <f>IF(AND(DI21 = 2012,F21 ="3.2"),SUM(#REF!),"")</f>
        <v>#REF!</v>
      </c>
      <c r="FE21" s="156" t="e">
        <f>IF(AND(DI21 = 2012,F21 ="3.3"),SUM(#REF!),"")</f>
        <v>#REF!</v>
      </c>
      <c r="FF21" s="156" t="e">
        <f>IF(AND(DI21 = 2012,F21 ="3.4"),SUM(#REF!),"")</f>
        <v>#REF!</v>
      </c>
      <c r="FG21" s="156" t="e">
        <f>IF(AND(DI21 = 2012,F21 ="3.5"),SUM(#REF!),"")</f>
        <v>#REF!</v>
      </c>
      <c r="FI21" s="169" t="s">
        <v>9</v>
      </c>
    </row>
    <row r="22" spans="1:165" s="168" customFormat="1" ht="12.75" x14ac:dyDescent="0.25">
      <c r="A22" s="163">
        <f>1+A21</f>
        <v>3</v>
      </c>
      <c r="B22" s="146"/>
      <c r="C22" s="164"/>
      <c r="D22" s="165"/>
      <c r="E22" s="166"/>
      <c r="F22" s="150"/>
      <c r="G22" s="165"/>
      <c r="H22" s="165"/>
      <c r="I22" s="167"/>
      <c r="J22" s="152"/>
      <c r="K22" s="153"/>
      <c r="L22" s="154"/>
      <c r="M22" s="155" t="e">
        <f t="shared" si="0"/>
        <v>#REF!</v>
      </c>
      <c r="N22" s="156" t="e">
        <f t="shared" si="1"/>
        <v>#REF!</v>
      </c>
      <c r="O22" s="156" t="e">
        <f t="shared" si="2"/>
        <v>#REF!</v>
      </c>
      <c r="P22" s="156" t="e">
        <f t="shared" si="3"/>
        <v>#REF!</v>
      </c>
      <c r="Q22" s="156" t="e">
        <f t="shared" si="4"/>
        <v>#REF!</v>
      </c>
      <c r="R22" s="156" t="e">
        <f t="shared" si="5"/>
        <v>#REF!</v>
      </c>
      <c r="S22" s="156" t="e">
        <f t="shared" si="6"/>
        <v>#REF!</v>
      </c>
      <c r="T22" s="156" t="e">
        <f t="shared" si="7"/>
        <v>#REF!</v>
      </c>
      <c r="U22" s="156" t="e">
        <f t="shared" si="8"/>
        <v>#REF!</v>
      </c>
      <c r="V22" s="156" t="e">
        <f t="shared" si="9"/>
        <v>#REF!</v>
      </c>
      <c r="W22" s="156" t="e">
        <f t="shared" si="10"/>
        <v>#REF!</v>
      </c>
      <c r="X22" s="156" t="e">
        <f t="shared" si="11"/>
        <v>#REF!</v>
      </c>
      <c r="Y22" s="156" t="e">
        <f t="shared" si="12"/>
        <v>#REF!</v>
      </c>
      <c r="Z22" s="156" t="e">
        <f t="shared" si="13"/>
        <v>#REF!</v>
      </c>
      <c r="AA22" s="156" t="e">
        <f t="shared" si="14"/>
        <v>#REF!</v>
      </c>
      <c r="AB22" s="156" t="e">
        <f t="shared" si="15"/>
        <v>#REF!</v>
      </c>
      <c r="AC22" s="156" t="e">
        <f t="shared" si="16"/>
        <v>#REF!</v>
      </c>
      <c r="AD22" s="156" t="e">
        <f t="shared" si="17"/>
        <v>#REF!</v>
      </c>
      <c r="AE22" s="156" t="e">
        <f>IF(AND(AK22 = 2010,F22 ="2.15"),SUM(#REF!),"0")</f>
        <v>#REF!</v>
      </c>
      <c r="AF22" s="156" t="e">
        <f t="shared" si="18"/>
        <v>#REF!</v>
      </c>
      <c r="AG22" s="156" t="e">
        <f t="shared" si="19"/>
        <v>#REF!</v>
      </c>
      <c r="AH22" s="156" t="e">
        <f t="shared" si="20"/>
        <v>#REF!</v>
      </c>
      <c r="AI22" s="156" t="e">
        <f t="shared" si="21"/>
        <v>#REF!</v>
      </c>
      <c r="AJ22" s="156" t="e">
        <f t="shared" si="22"/>
        <v>#REF!</v>
      </c>
      <c r="AK22" s="157" t="e">
        <f>#REF!</f>
        <v>#REF!</v>
      </c>
      <c r="AL22" s="156" t="e">
        <f>IF(AND(AK22 = 2010,F22 ="1.1"),SUM(#REF!),"")</f>
        <v>#REF!</v>
      </c>
      <c r="AM22" s="156" t="e">
        <f>IF(AND(AK22 = 2010,F22 ="1.2"),SUM(#REF!),"")</f>
        <v>#REF!</v>
      </c>
      <c r="AN22" s="156" t="e">
        <f>IF(AND(AK22 = 2010,F22 ="1.3"),SUM(#REF!),"")</f>
        <v>#REF!</v>
      </c>
      <c r="AO22" s="156" t="e">
        <f>IF(AND(AK22 = 2010,F22 ="1.4"),SUM(#REF!),"")</f>
        <v>#REF!</v>
      </c>
      <c r="AP22" s="156" t="e">
        <f>IF(AND(AK22 = 2010,F22 ="2.1"),SUM(#REF!),"")</f>
        <v>#REF!</v>
      </c>
      <c r="AQ22" s="156" t="e">
        <f>IF(AND(AK22 = 2010,F22 ="2.2"),SUM(#REF!),"")</f>
        <v>#REF!</v>
      </c>
      <c r="AR22" s="156" t="e">
        <f>IF(AND(AK22 = 2010,F22 ="2.3"),SUM(#REF!),"")</f>
        <v>#REF!</v>
      </c>
      <c r="AS22" s="156" t="e">
        <f>IF(AND(AK22 = 2010,F22 ="2.4"),SUM(#REF!),"")</f>
        <v>#REF!</v>
      </c>
      <c r="AT22" s="156" t="e">
        <f>IF(AND(AK22 = 2010,F22 ="2.5"),SUM(#REF!),"")</f>
        <v>#REF!</v>
      </c>
      <c r="AU22" s="156" t="e">
        <f>IF(AND(AK22 = 2010,F22 ="2.6"),SUM(#REF!),"")</f>
        <v>#REF!</v>
      </c>
      <c r="AV22" s="156" t="e">
        <f>IF(AND(AK22 = 2010,F22 ="2.7"),SUM(#REF!),"")</f>
        <v>#REF!</v>
      </c>
      <c r="AW22" s="156" t="e">
        <f>IF(AND(AK22 = 2010,F22 ="2.8"),SUM(#REF!),"")</f>
        <v>#REF!</v>
      </c>
      <c r="AX22" s="156" t="e">
        <f>IF(AND(AK22 = 2010,F22 ="2.9"),SUM(#REF!),"")</f>
        <v>#REF!</v>
      </c>
      <c r="AY22" s="156" t="e">
        <f>IF(AND(AK22 = 2010,F22 ="2.10"),SUM(#REF!),"")</f>
        <v>#REF!</v>
      </c>
      <c r="AZ22" s="156" t="e">
        <f>IF(AND(AK22 = 2010,F22 ="2.11"),SUM(#REF!),"")</f>
        <v>#REF!</v>
      </c>
      <c r="BA22" s="156" t="e">
        <f>IF(AND(AK22 = 2010,F22 ="2.12"),SUM(#REF!),"")</f>
        <v>#REF!</v>
      </c>
      <c r="BB22" s="156" t="e">
        <f>IF(AND(AK22 = 2010,F22 ="2.13"),SUM(#REF!),"")</f>
        <v>#REF!</v>
      </c>
      <c r="BC22" s="156" t="e">
        <f>IF(AND(AK22 = 2010,F22 ="2.14"),SUM(#REF!),"")</f>
        <v>#REF!</v>
      </c>
      <c r="BD22" s="156" t="e">
        <f>IF(AND(AK22 = 2010,F22 ="2.15"),SUM(#REF!),"")</f>
        <v>#REF!</v>
      </c>
      <c r="BE22" s="156" t="e">
        <f>IF(AND(AK22 = 2010,F22 ="3.1"),SUM(#REF!),"")</f>
        <v>#REF!</v>
      </c>
      <c r="BF22" s="156" t="e">
        <f>IF(AND(AK22 = 2010,F22 ="3.2"),SUM(#REF!),"")</f>
        <v>#REF!</v>
      </c>
      <c r="BG22" s="156" t="e">
        <f>IF(AND(AK22 = 2010,F22 ="3.3"),SUM(#REF!),"")</f>
        <v>#REF!</v>
      </c>
      <c r="BH22" s="156" t="e">
        <f>IF(AND(AK22 = 2010,F22 ="3.4"),SUM(#REF!),"")</f>
        <v>#REF!</v>
      </c>
      <c r="BI22" s="156" t="e">
        <f>IF(AND(AK22 = 2010,F22 ="3.5"),SUM(#REF!),"")</f>
        <v>#REF!</v>
      </c>
      <c r="BJ22" s="156" t="e">
        <f>#REF!</f>
        <v>#REF!</v>
      </c>
      <c r="BK22" s="158" t="e">
        <f t="shared" si="23"/>
        <v>#REF!</v>
      </c>
      <c r="BL22" s="158" t="e">
        <f t="shared" si="24"/>
        <v>#REF!</v>
      </c>
      <c r="BM22" s="158" t="e">
        <f t="shared" si="25"/>
        <v>#REF!</v>
      </c>
      <c r="BN22" s="158" t="e">
        <f t="shared" si="26"/>
        <v>#REF!</v>
      </c>
      <c r="BO22" s="158" t="e">
        <f t="shared" si="27"/>
        <v>#REF!</v>
      </c>
      <c r="BP22" s="158" t="e">
        <f t="shared" si="28"/>
        <v>#REF!</v>
      </c>
      <c r="BQ22" s="158" t="e">
        <f t="shared" si="29"/>
        <v>#REF!</v>
      </c>
      <c r="BR22" s="158" t="e">
        <f t="shared" si="30"/>
        <v>#REF!</v>
      </c>
      <c r="BS22" s="158" t="e">
        <f t="shared" si="31"/>
        <v>#REF!</v>
      </c>
      <c r="BT22" s="158" t="e">
        <f t="shared" si="32"/>
        <v>#REF!</v>
      </c>
      <c r="BU22" s="158" t="e">
        <f t="shared" si="33"/>
        <v>#REF!</v>
      </c>
      <c r="BV22" s="158" t="e">
        <f t="shared" si="34"/>
        <v>#REF!</v>
      </c>
      <c r="BW22" s="158" t="e">
        <f t="shared" si="35"/>
        <v>#REF!</v>
      </c>
      <c r="BX22" s="158" t="e">
        <f t="shared" si="36"/>
        <v>#REF!</v>
      </c>
      <c r="BY22" s="158" t="e">
        <f t="shared" si="37"/>
        <v>#REF!</v>
      </c>
      <c r="BZ22" s="158" t="e">
        <f t="shared" si="38"/>
        <v>#REF!</v>
      </c>
      <c r="CA22" s="158" t="e">
        <f t="shared" si="39"/>
        <v>#REF!</v>
      </c>
      <c r="CB22" s="158" t="e">
        <f t="shared" si="40"/>
        <v>#REF!</v>
      </c>
      <c r="CC22" s="158" t="e">
        <f t="shared" si="41"/>
        <v>#REF!</v>
      </c>
      <c r="CD22" s="158" t="e">
        <f t="shared" si="42"/>
        <v>#REF!</v>
      </c>
      <c r="CE22" s="158" t="e">
        <f t="shared" si="43"/>
        <v>#REF!</v>
      </c>
      <c r="CF22" s="158" t="e">
        <f t="shared" si="44"/>
        <v>#REF!</v>
      </c>
      <c r="CG22" s="158" t="e">
        <f t="shared" si="45"/>
        <v>#REF!</v>
      </c>
      <c r="CH22" s="158" t="e">
        <f t="shared" si="46"/>
        <v>#REF!</v>
      </c>
      <c r="CI22" s="159" t="e">
        <f t="shared" si="47"/>
        <v>#REF!</v>
      </c>
      <c r="CJ22" s="160" t="e">
        <f>IF(AND(BJ22 = 2011,F22 ="1.1"),SUM(#REF!),"")</f>
        <v>#REF!</v>
      </c>
      <c r="CK22" s="158" t="e">
        <f>IF(AND(BJ22 = 2011,F22 ="1.2"),SUM(#REF!),"")</f>
        <v>#REF!</v>
      </c>
      <c r="CL22" s="158" t="e">
        <f>IF(AND(BJ22 = 2011,F22 ="1.3"),SUM(#REF!),"")</f>
        <v>#REF!</v>
      </c>
      <c r="CM22" s="158" t="e">
        <f>IF(AND(BJ22 = 2011,F22 ="1.4"),SUM(#REF!),"")</f>
        <v>#REF!</v>
      </c>
      <c r="CN22" s="158" t="e">
        <f>IF(AND(BJ22 = 2011,F22 ="1.5"),SUM(#REF!),"")</f>
        <v>#REF!</v>
      </c>
      <c r="CO22" s="158" t="e">
        <f>IF(AND(BJ22 = 2011,F22 ="2.1"),SUM(#REF!),"")</f>
        <v>#REF!</v>
      </c>
      <c r="CP22" s="158" t="e">
        <f>IF(AND(BJ22 = 2011,F22 ="2.2"),SUM(#REF!),"")</f>
        <v>#REF!</v>
      </c>
      <c r="CQ22" s="158" t="e">
        <f>IF(AND(BJ22 = 2011,F22 ="2.3"),SUM(#REF!),"")</f>
        <v>#REF!</v>
      </c>
      <c r="CR22" s="158" t="e">
        <f>IF(AND(BJ22 = 2011,F22 ="2.4"),SUM(#REF!),"")</f>
        <v>#REF!</v>
      </c>
      <c r="CS22" s="158" t="e">
        <f>IF(AND(BJ22 = 2011,F22 ="2.5"),SUM(#REF!),"")</f>
        <v>#REF!</v>
      </c>
      <c r="CT22" s="158" t="e">
        <f>IF(AND(BJ22 = 2011,F22 ="2.6"),SUM(#REF!),"")</f>
        <v>#REF!</v>
      </c>
      <c r="CU22" s="158" t="e">
        <f>IF(AND(BJ22 = 2011,F22 ="2.7"),SUM(#REF!),"")</f>
        <v>#REF!</v>
      </c>
      <c r="CV22" s="158" t="e">
        <f>IF(AND(BJ22 = 2011,F22 ="2.8"),SUM(#REF!),"")</f>
        <v>#REF!</v>
      </c>
      <c r="CW22" s="158" t="e">
        <f>IF(AND(BJ22 = 2011,F22 ="2.9"),SUM(#REF!),"")</f>
        <v>#REF!</v>
      </c>
      <c r="CX22" s="158" t="e">
        <f>IF(AND(BJ22 = 2011,F22 ="2.10"),SUM(#REF!),"")</f>
        <v>#REF!</v>
      </c>
      <c r="CY22" s="158" t="e">
        <f>IF(AND(BJ22 = 2011,F22 ="2.11"),SUM(#REF!),"")</f>
        <v>#REF!</v>
      </c>
      <c r="CZ22" s="158" t="e">
        <f>IF(AND(BJ22 = 2011,F22 ="2.12"),SUM(#REF!),"")</f>
        <v>#REF!</v>
      </c>
      <c r="DA22" s="158" t="e">
        <f>IF(AND(BJ22 = 2011,F22 ="2.13"),SUM(#REF!),"")</f>
        <v>#REF!</v>
      </c>
      <c r="DB22" s="158" t="e">
        <f>IF(AND(BJ22 = 2011,F22 ="2.14"),SUM(#REF!),"")</f>
        <v>#REF!</v>
      </c>
      <c r="DC22" s="158" t="e">
        <f>IF(AND(BJ22 = 2011,F22 ="2.15"),SUM(#REF!),"")</f>
        <v>#REF!</v>
      </c>
      <c r="DD22" s="158" t="e">
        <f>IF(AND(BJ22 = 2011,F22 ="3.1"),SUM(#REF!),"")</f>
        <v>#REF!</v>
      </c>
      <c r="DE22" s="158" t="e">
        <f>IF(AND(BJ22 = 2011,F22 ="3.2"),SUM(#REF!),"")</f>
        <v>#REF!</v>
      </c>
      <c r="DF22" s="158" t="e">
        <f>IF(AND(BJ22 = 2011,F22 ="3.3"),SUM(#REF!),"")</f>
        <v>#REF!</v>
      </c>
      <c r="DG22" s="158" t="e">
        <f>IF(AND(BJ22 = 2011,F22 ="3.4"),SUM(#REF!),"")</f>
        <v>#REF!</v>
      </c>
      <c r="DH22" s="158" t="e">
        <f>IF(AND(BJ22 = 2011,F22 ="3.5"),SUM(#REF!),"")</f>
        <v>#REF!</v>
      </c>
      <c r="DI22" s="161" t="e">
        <f>#REF!</f>
        <v>#REF!</v>
      </c>
      <c r="DJ22" s="158" t="e">
        <f t="shared" si="48"/>
        <v>#REF!</v>
      </c>
      <c r="DK22" s="158" t="e">
        <f t="shared" si="49"/>
        <v>#REF!</v>
      </c>
      <c r="DL22" s="158" t="e">
        <f t="shared" si="50"/>
        <v>#REF!</v>
      </c>
      <c r="DM22" s="158" t="e">
        <f t="shared" si="51"/>
        <v>#REF!</v>
      </c>
      <c r="DN22" s="158" t="e">
        <f t="shared" si="52"/>
        <v>#REF!</v>
      </c>
      <c r="DO22" s="158" t="e">
        <f t="shared" si="53"/>
        <v>#REF!</v>
      </c>
      <c r="DP22" s="158" t="e">
        <f t="shared" si="54"/>
        <v>#REF!</v>
      </c>
      <c r="DQ22" s="158" t="e">
        <f t="shared" si="55"/>
        <v>#REF!</v>
      </c>
      <c r="DR22" s="158" t="e">
        <f t="shared" si="56"/>
        <v>#REF!</v>
      </c>
      <c r="DS22" s="158" t="e">
        <f t="shared" si="57"/>
        <v>#REF!</v>
      </c>
      <c r="DT22" s="158" t="e">
        <f t="shared" si="58"/>
        <v>#REF!</v>
      </c>
      <c r="DU22" s="158" t="e">
        <f t="shared" si="59"/>
        <v>#REF!</v>
      </c>
      <c r="DV22" s="158" t="e">
        <f t="shared" si="60"/>
        <v>#REF!</v>
      </c>
      <c r="DW22" s="158" t="e">
        <f t="shared" si="61"/>
        <v>#REF!</v>
      </c>
      <c r="DX22" s="158" t="e">
        <f t="shared" si="62"/>
        <v>#REF!</v>
      </c>
      <c r="DY22" s="158" t="e">
        <f t="shared" si="63"/>
        <v>#REF!</v>
      </c>
      <c r="DZ22" s="158" t="e">
        <f t="shared" si="64"/>
        <v>#REF!</v>
      </c>
      <c r="EA22" s="158" t="e">
        <f t="shared" si="65"/>
        <v>#REF!</v>
      </c>
      <c r="EB22" s="158" t="e">
        <f t="shared" si="66"/>
        <v>#REF!</v>
      </c>
      <c r="EC22" s="158" t="e">
        <f t="shared" si="67"/>
        <v>#REF!</v>
      </c>
      <c r="ED22" s="158" t="e">
        <f t="shared" si="68"/>
        <v>#REF!</v>
      </c>
      <c r="EE22" s="158" t="e">
        <f t="shared" si="69"/>
        <v>#REF!</v>
      </c>
      <c r="EF22" s="158" t="e">
        <f t="shared" si="70"/>
        <v>#REF!</v>
      </c>
      <c r="EG22" s="158" t="e">
        <f t="shared" si="71"/>
        <v>#REF!</v>
      </c>
      <c r="EH22" s="159" t="e">
        <f t="shared" si="72"/>
        <v>#REF!</v>
      </c>
      <c r="EI22" s="156" t="e">
        <f>IF(AND(DI22 = 2012,F22 ="1.1"),SUM(#REF!),"")</f>
        <v>#REF!</v>
      </c>
      <c r="EJ22" s="156" t="e">
        <f>IF(AND(DI22 = 2012,F22 ="1.2"),SUM(#REF!),"")</f>
        <v>#REF!</v>
      </c>
      <c r="EK22" s="156" t="e">
        <f>IF(AND(DI22 = 2012,F22 ="1.3"),SUM(#REF!),"")</f>
        <v>#REF!</v>
      </c>
      <c r="EL22" s="156" t="e">
        <f>IF(AND(DI22 = 2012,F22 ="1.4"),SUM(#REF!),"")</f>
        <v>#REF!</v>
      </c>
      <c r="EM22" s="156" t="e">
        <f>IF(AND(DI22 = 2012,F22 ="1.5"),SUM(#REF!),"")</f>
        <v>#REF!</v>
      </c>
      <c r="EN22" s="156" t="e">
        <f>IF(AND(DI22 = 2012,F22 ="2.1"),SUM(#REF!),"")</f>
        <v>#REF!</v>
      </c>
      <c r="EO22" s="156" t="e">
        <f>IF(AND(DI22 = 2012,F22 ="2.2"),SUM(#REF!),"")</f>
        <v>#REF!</v>
      </c>
      <c r="EP22" s="156" t="e">
        <f>IF(AND(DI22 = 2012,F22 ="2.3"),SUM(#REF!),"")</f>
        <v>#REF!</v>
      </c>
      <c r="EQ22" s="156" t="e">
        <f>IF(AND(DI22 = 2012,F22 ="2.4"),SUM(#REF!),"")</f>
        <v>#REF!</v>
      </c>
      <c r="ER22" s="156" t="e">
        <f>IF(AND(DI22 = 2012,F22 ="2.5"),SUM(#REF!),"")</f>
        <v>#REF!</v>
      </c>
      <c r="ES22" s="156" t="e">
        <f>IF(AND(DI22 = 2012,F22 ="2.6"),SUM(#REF!),"")</f>
        <v>#REF!</v>
      </c>
      <c r="ET22" s="156" t="e">
        <f>IF(AND(DI22 = 2012,F22 ="2.7"),SUM(#REF!),"")</f>
        <v>#REF!</v>
      </c>
      <c r="EU22" s="156" t="e">
        <f>IF(AND(DI22 = 2012,F22 ="2.8"),SUM(#REF!),"")</f>
        <v>#REF!</v>
      </c>
      <c r="EV22" s="156" t="e">
        <f>IF(AND(DI22 = 2012,F22 ="2.9"),SUM(#REF!),"")</f>
        <v>#REF!</v>
      </c>
      <c r="EW22" s="156" t="e">
        <f>IF(AND(DI22 = 2012,F22 ="2.10"),SUM(#REF!),"")</f>
        <v>#REF!</v>
      </c>
      <c r="EX22" s="156" t="e">
        <f>IF(AND(DI22 = 2012,F22 ="2.11"),SUM(#REF!),"")</f>
        <v>#REF!</v>
      </c>
      <c r="EY22" s="156" t="e">
        <f>IF(AND(DI22 = 2012,F22 ="2.12"),SUM(#REF!),"")</f>
        <v>#REF!</v>
      </c>
      <c r="EZ22" s="156" t="e">
        <f>IF(AND(DI22 = 2012,F22 ="2.13"),SUM(#REF!),"")</f>
        <v>#REF!</v>
      </c>
      <c r="FA22" s="156" t="e">
        <f>IF(AND(DI22 = 2012,F22 ="2.14"),SUM(#REF!),"")</f>
        <v>#REF!</v>
      </c>
      <c r="FB22" s="156" t="e">
        <f>IF(AND(DI22 = 2012,F22 ="2.15"),SUM(#REF!),"")</f>
        <v>#REF!</v>
      </c>
      <c r="FC22" s="156" t="e">
        <f>IF(AND(DI22 = 2012,F22 ="3.1"),SUM(#REF!),"")</f>
        <v>#REF!</v>
      </c>
      <c r="FD22" s="156" t="e">
        <f>IF(AND(DI22 = 2012,F22 ="3.2"),SUM(#REF!),"")</f>
        <v>#REF!</v>
      </c>
      <c r="FE22" s="156" t="e">
        <f>IF(AND(DI22 = 2012,F22 ="3.3"),SUM(#REF!),"")</f>
        <v>#REF!</v>
      </c>
      <c r="FF22" s="156" t="e">
        <f>IF(AND(DI22 = 2012,F22 ="3.4"),SUM(#REF!),"")</f>
        <v>#REF!</v>
      </c>
      <c r="FG22" s="156" t="e">
        <f>IF(AND(DI22 = 2012,F22 ="3.5"),SUM(#REF!),"")</f>
        <v>#REF!</v>
      </c>
      <c r="FI22" s="169" t="s">
        <v>11</v>
      </c>
    </row>
    <row r="23" spans="1:165" s="171" customFormat="1" ht="12.75" x14ac:dyDescent="0.2">
      <c r="A23" s="163">
        <f>1+A22</f>
        <v>4</v>
      </c>
      <c r="B23" s="146"/>
      <c r="C23" s="147"/>
      <c r="D23" s="148"/>
      <c r="E23" s="149"/>
      <c r="F23" s="150"/>
      <c r="G23" s="148"/>
      <c r="H23" s="148"/>
      <c r="I23" s="170"/>
      <c r="J23" s="152"/>
      <c r="K23" s="153"/>
      <c r="L23" s="154"/>
      <c r="M23" s="155" t="e">
        <f t="shared" si="0"/>
        <v>#REF!</v>
      </c>
      <c r="N23" s="156" t="e">
        <f t="shared" si="1"/>
        <v>#REF!</v>
      </c>
      <c r="O23" s="156" t="e">
        <f t="shared" si="2"/>
        <v>#REF!</v>
      </c>
      <c r="P23" s="156" t="e">
        <f t="shared" si="3"/>
        <v>#REF!</v>
      </c>
      <c r="Q23" s="156" t="e">
        <f t="shared" si="4"/>
        <v>#REF!</v>
      </c>
      <c r="R23" s="156" t="e">
        <f t="shared" si="5"/>
        <v>#REF!</v>
      </c>
      <c r="S23" s="156" t="e">
        <f t="shared" si="6"/>
        <v>#REF!</v>
      </c>
      <c r="T23" s="156" t="e">
        <f t="shared" si="7"/>
        <v>#REF!</v>
      </c>
      <c r="U23" s="156" t="e">
        <f t="shared" si="8"/>
        <v>#REF!</v>
      </c>
      <c r="V23" s="156" t="e">
        <f t="shared" si="9"/>
        <v>#REF!</v>
      </c>
      <c r="W23" s="156" t="e">
        <f t="shared" si="10"/>
        <v>#REF!</v>
      </c>
      <c r="X23" s="156" t="e">
        <f t="shared" si="11"/>
        <v>#REF!</v>
      </c>
      <c r="Y23" s="156" t="e">
        <f t="shared" si="12"/>
        <v>#REF!</v>
      </c>
      <c r="Z23" s="156" t="e">
        <f t="shared" si="13"/>
        <v>#REF!</v>
      </c>
      <c r="AA23" s="156" t="e">
        <f t="shared" si="14"/>
        <v>#REF!</v>
      </c>
      <c r="AB23" s="156" t="e">
        <f t="shared" si="15"/>
        <v>#REF!</v>
      </c>
      <c r="AC23" s="156" t="e">
        <f t="shared" si="16"/>
        <v>#REF!</v>
      </c>
      <c r="AD23" s="156" t="e">
        <f t="shared" si="17"/>
        <v>#REF!</v>
      </c>
      <c r="AE23" s="156" t="e">
        <f>IF(AND(AK23 = 2010,F23 ="2.15"),SUM(#REF!),"0")</f>
        <v>#REF!</v>
      </c>
      <c r="AF23" s="156" t="e">
        <f t="shared" si="18"/>
        <v>#REF!</v>
      </c>
      <c r="AG23" s="156" t="e">
        <f t="shared" si="19"/>
        <v>#REF!</v>
      </c>
      <c r="AH23" s="156" t="e">
        <f t="shared" si="20"/>
        <v>#REF!</v>
      </c>
      <c r="AI23" s="156" t="e">
        <f t="shared" si="21"/>
        <v>#REF!</v>
      </c>
      <c r="AJ23" s="156" t="e">
        <f t="shared" si="22"/>
        <v>#REF!</v>
      </c>
      <c r="AK23" s="157" t="e">
        <f>#REF!</f>
        <v>#REF!</v>
      </c>
      <c r="AL23" s="156" t="e">
        <f>IF(AND(AK23 = 2010,F23 ="1.1"),SUM(#REF!),"")</f>
        <v>#REF!</v>
      </c>
      <c r="AM23" s="156" t="e">
        <f>IF(AND(AK23 = 2010,F23 ="1.2"),SUM(#REF!),"")</f>
        <v>#REF!</v>
      </c>
      <c r="AN23" s="156" t="e">
        <f>IF(AND(AK23 = 2010,F23 ="1.3"),SUM(#REF!),"")</f>
        <v>#REF!</v>
      </c>
      <c r="AO23" s="156" t="e">
        <f>IF(AND(AK23 = 2010,F23 ="1.4"),SUM(#REF!),"")</f>
        <v>#REF!</v>
      </c>
      <c r="AP23" s="156" t="e">
        <f>IF(AND(AK23 = 2010,F23 ="2.1"),SUM(#REF!),"")</f>
        <v>#REF!</v>
      </c>
      <c r="AQ23" s="156" t="e">
        <f>IF(AND(AK23 = 2010,F23 ="2.2"),SUM(#REF!),"")</f>
        <v>#REF!</v>
      </c>
      <c r="AR23" s="156" t="e">
        <f>IF(AND(AK23 = 2010,F23 ="2.3"),SUM(#REF!),"")</f>
        <v>#REF!</v>
      </c>
      <c r="AS23" s="156" t="e">
        <f>IF(AND(AK23 = 2010,F23 ="2.4"),SUM(#REF!),"")</f>
        <v>#REF!</v>
      </c>
      <c r="AT23" s="156" t="e">
        <f>IF(AND(AK23 = 2010,F23 ="2.5"),SUM(#REF!),"")</f>
        <v>#REF!</v>
      </c>
      <c r="AU23" s="156" t="e">
        <f>IF(AND(AK23 = 2010,F23 ="2.6"),SUM(#REF!),"")</f>
        <v>#REF!</v>
      </c>
      <c r="AV23" s="156" t="e">
        <f>IF(AND(AK23 = 2010,F23 ="2.7"),SUM(#REF!),"")</f>
        <v>#REF!</v>
      </c>
      <c r="AW23" s="156" t="e">
        <f>IF(AND(AK23 = 2010,F23 ="2.8"),SUM(#REF!),"")</f>
        <v>#REF!</v>
      </c>
      <c r="AX23" s="156" t="e">
        <f>IF(AND(AK23 = 2010,F23 ="2.9"),SUM(#REF!),"")</f>
        <v>#REF!</v>
      </c>
      <c r="AY23" s="156" t="e">
        <f>IF(AND(AK23 = 2010,F23 ="2.10"),SUM(#REF!),"")</f>
        <v>#REF!</v>
      </c>
      <c r="AZ23" s="156" t="e">
        <f>IF(AND(AK23 = 2010,F23 ="2.11"),SUM(#REF!),"")</f>
        <v>#REF!</v>
      </c>
      <c r="BA23" s="156" t="e">
        <f>IF(AND(AK23 = 2010,F23 ="2.12"),SUM(#REF!),"")</f>
        <v>#REF!</v>
      </c>
      <c r="BB23" s="156" t="e">
        <f>IF(AND(AK23 = 2010,F23 ="2.13"),SUM(#REF!),"")</f>
        <v>#REF!</v>
      </c>
      <c r="BC23" s="156" t="e">
        <f>IF(AND(AK23 = 2010,F23 ="2.14"),SUM(#REF!),"")</f>
        <v>#REF!</v>
      </c>
      <c r="BD23" s="156" t="e">
        <f>IF(AND(AK23 = 2010,F23 ="2.15"),SUM(#REF!),"")</f>
        <v>#REF!</v>
      </c>
      <c r="BE23" s="156" t="e">
        <f>IF(AND(AK23 = 2010,F23 ="3.1"),SUM(#REF!),"")</f>
        <v>#REF!</v>
      </c>
      <c r="BF23" s="156" t="e">
        <f>IF(AND(AK23 = 2010,F23 ="3.2"),SUM(#REF!),"")</f>
        <v>#REF!</v>
      </c>
      <c r="BG23" s="156" t="e">
        <f>IF(AND(AK23 = 2010,F23 ="3.3"),SUM(#REF!),"")</f>
        <v>#REF!</v>
      </c>
      <c r="BH23" s="156" t="e">
        <f>IF(AND(AK23 = 2010,F23 ="3.4"),SUM(#REF!),"")</f>
        <v>#REF!</v>
      </c>
      <c r="BI23" s="156" t="e">
        <f>IF(AND(AK23 = 2010,F23 ="3.5"),SUM(#REF!),"")</f>
        <v>#REF!</v>
      </c>
      <c r="BJ23" s="156" t="e">
        <f>#REF!</f>
        <v>#REF!</v>
      </c>
      <c r="BK23" s="158" t="e">
        <f t="shared" si="23"/>
        <v>#REF!</v>
      </c>
      <c r="BL23" s="158" t="e">
        <f t="shared" si="24"/>
        <v>#REF!</v>
      </c>
      <c r="BM23" s="158" t="e">
        <f t="shared" si="25"/>
        <v>#REF!</v>
      </c>
      <c r="BN23" s="158" t="e">
        <f t="shared" si="26"/>
        <v>#REF!</v>
      </c>
      <c r="BO23" s="158" t="e">
        <f t="shared" si="27"/>
        <v>#REF!</v>
      </c>
      <c r="BP23" s="158" t="e">
        <f t="shared" si="28"/>
        <v>#REF!</v>
      </c>
      <c r="BQ23" s="158" t="e">
        <f t="shared" si="29"/>
        <v>#REF!</v>
      </c>
      <c r="BR23" s="158" t="e">
        <f t="shared" si="30"/>
        <v>#REF!</v>
      </c>
      <c r="BS23" s="158" t="e">
        <f t="shared" si="31"/>
        <v>#REF!</v>
      </c>
      <c r="BT23" s="158" t="e">
        <f t="shared" si="32"/>
        <v>#REF!</v>
      </c>
      <c r="BU23" s="158" t="e">
        <f t="shared" si="33"/>
        <v>#REF!</v>
      </c>
      <c r="BV23" s="158" t="e">
        <f t="shared" si="34"/>
        <v>#REF!</v>
      </c>
      <c r="BW23" s="158" t="e">
        <f t="shared" si="35"/>
        <v>#REF!</v>
      </c>
      <c r="BX23" s="158" t="e">
        <f t="shared" si="36"/>
        <v>#REF!</v>
      </c>
      <c r="BY23" s="158" t="e">
        <f t="shared" si="37"/>
        <v>#REF!</v>
      </c>
      <c r="BZ23" s="158" t="e">
        <f t="shared" si="38"/>
        <v>#REF!</v>
      </c>
      <c r="CA23" s="158" t="e">
        <f t="shared" si="39"/>
        <v>#REF!</v>
      </c>
      <c r="CB23" s="158" t="e">
        <f t="shared" si="40"/>
        <v>#REF!</v>
      </c>
      <c r="CC23" s="158" t="e">
        <f t="shared" si="41"/>
        <v>#REF!</v>
      </c>
      <c r="CD23" s="158" t="e">
        <f t="shared" si="42"/>
        <v>#REF!</v>
      </c>
      <c r="CE23" s="158" t="e">
        <f t="shared" si="43"/>
        <v>#REF!</v>
      </c>
      <c r="CF23" s="158" t="e">
        <f t="shared" si="44"/>
        <v>#REF!</v>
      </c>
      <c r="CG23" s="158" t="e">
        <f t="shared" si="45"/>
        <v>#REF!</v>
      </c>
      <c r="CH23" s="158" t="e">
        <f t="shared" si="46"/>
        <v>#REF!</v>
      </c>
      <c r="CI23" s="159" t="e">
        <f t="shared" si="47"/>
        <v>#REF!</v>
      </c>
      <c r="CJ23" s="160" t="e">
        <f>IF(AND(BJ23 = 2011,F23 ="1.1"),SUM(#REF!),"")</f>
        <v>#REF!</v>
      </c>
      <c r="CK23" s="158" t="e">
        <f>IF(AND(BJ23 = 2011,F23 ="1.2"),SUM(#REF!),"")</f>
        <v>#REF!</v>
      </c>
      <c r="CL23" s="158" t="e">
        <f>IF(AND(BJ23 = 2011,F23 ="1.3"),SUM(#REF!),"")</f>
        <v>#REF!</v>
      </c>
      <c r="CM23" s="158" t="e">
        <f>IF(AND(BJ23 = 2011,F23 ="1.4"),SUM(#REF!),"")</f>
        <v>#REF!</v>
      </c>
      <c r="CN23" s="158" t="e">
        <f>IF(AND(BJ23 = 2011,F23 ="1.5"),SUM(#REF!),"")</f>
        <v>#REF!</v>
      </c>
      <c r="CO23" s="158" t="e">
        <f>IF(AND(BJ23 = 2011,F23 ="2.1"),SUM(#REF!),"")</f>
        <v>#REF!</v>
      </c>
      <c r="CP23" s="158" t="e">
        <f>IF(AND(BJ23 = 2011,F23 ="2.2"),SUM(#REF!),"")</f>
        <v>#REF!</v>
      </c>
      <c r="CQ23" s="158" t="e">
        <f>IF(AND(BJ23 = 2011,F23 ="2.3"),SUM(#REF!),"")</f>
        <v>#REF!</v>
      </c>
      <c r="CR23" s="158" t="e">
        <f>IF(AND(BJ23 = 2011,F23 ="2.4"),SUM(#REF!),"")</f>
        <v>#REF!</v>
      </c>
      <c r="CS23" s="158" t="e">
        <f>IF(AND(BJ23 = 2011,F23 ="2.5"),SUM(#REF!),"")</f>
        <v>#REF!</v>
      </c>
      <c r="CT23" s="158" t="e">
        <f>IF(AND(BJ23 = 2011,F23 ="2.6"),SUM(#REF!),"")</f>
        <v>#REF!</v>
      </c>
      <c r="CU23" s="158" t="e">
        <f>IF(AND(BJ23 = 2011,F23 ="2.7"),SUM(#REF!),"")</f>
        <v>#REF!</v>
      </c>
      <c r="CV23" s="158" t="e">
        <f>IF(AND(BJ23 = 2011,F23 ="2.8"),SUM(#REF!),"")</f>
        <v>#REF!</v>
      </c>
      <c r="CW23" s="158" t="e">
        <f>IF(AND(BJ23 = 2011,F23 ="2.9"),SUM(#REF!),"")</f>
        <v>#REF!</v>
      </c>
      <c r="CX23" s="158" t="e">
        <f>IF(AND(BJ23 = 2011,F23 ="2.10"),SUM(#REF!),"")</f>
        <v>#REF!</v>
      </c>
      <c r="CY23" s="158" t="e">
        <f>IF(AND(BJ23 = 2011,F23 ="2.11"),SUM(#REF!),"")</f>
        <v>#REF!</v>
      </c>
      <c r="CZ23" s="158" t="e">
        <f>IF(AND(BJ23 = 2011,F23 ="2.12"),SUM(#REF!),"")</f>
        <v>#REF!</v>
      </c>
      <c r="DA23" s="158" t="e">
        <f>IF(AND(BJ23 = 2011,F23 ="2.13"),SUM(#REF!),"")</f>
        <v>#REF!</v>
      </c>
      <c r="DB23" s="158" t="e">
        <f>IF(AND(BJ23 = 2011,F23 ="2.14"),SUM(#REF!),"")</f>
        <v>#REF!</v>
      </c>
      <c r="DC23" s="158" t="e">
        <f>IF(AND(BJ23 = 2011,F23 ="2.15"),SUM(#REF!),"")</f>
        <v>#REF!</v>
      </c>
      <c r="DD23" s="158" t="e">
        <f>IF(AND(BJ23 = 2011,F23 ="3.1"),SUM(#REF!),"")</f>
        <v>#REF!</v>
      </c>
      <c r="DE23" s="158" t="e">
        <f>IF(AND(BJ23 = 2011,F23 ="3.2"),SUM(#REF!),"")</f>
        <v>#REF!</v>
      </c>
      <c r="DF23" s="158" t="e">
        <f>IF(AND(BJ23 = 2011,F23 ="3.3"),SUM(#REF!),"")</f>
        <v>#REF!</v>
      </c>
      <c r="DG23" s="158" t="e">
        <f>IF(AND(BJ23 = 2011,F23 ="3.4"),SUM(#REF!),"")</f>
        <v>#REF!</v>
      </c>
      <c r="DH23" s="158" t="e">
        <f>IF(AND(BJ23 = 2011,F23 ="3.5"),SUM(#REF!),"")</f>
        <v>#REF!</v>
      </c>
      <c r="DI23" s="161" t="e">
        <f>#REF!</f>
        <v>#REF!</v>
      </c>
      <c r="DJ23" s="158" t="e">
        <f t="shared" si="48"/>
        <v>#REF!</v>
      </c>
      <c r="DK23" s="158" t="e">
        <f t="shared" si="49"/>
        <v>#REF!</v>
      </c>
      <c r="DL23" s="158" t="e">
        <f t="shared" si="50"/>
        <v>#REF!</v>
      </c>
      <c r="DM23" s="158" t="e">
        <f t="shared" si="51"/>
        <v>#REF!</v>
      </c>
      <c r="DN23" s="158" t="e">
        <f t="shared" si="52"/>
        <v>#REF!</v>
      </c>
      <c r="DO23" s="158" t="e">
        <f t="shared" si="53"/>
        <v>#REF!</v>
      </c>
      <c r="DP23" s="158" t="e">
        <f t="shared" si="54"/>
        <v>#REF!</v>
      </c>
      <c r="DQ23" s="158" t="e">
        <f t="shared" si="55"/>
        <v>#REF!</v>
      </c>
      <c r="DR23" s="158" t="e">
        <f t="shared" si="56"/>
        <v>#REF!</v>
      </c>
      <c r="DS23" s="158" t="e">
        <f t="shared" si="57"/>
        <v>#REF!</v>
      </c>
      <c r="DT23" s="158" t="e">
        <f t="shared" si="58"/>
        <v>#REF!</v>
      </c>
      <c r="DU23" s="158" t="e">
        <f t="shared" si="59"/>
        <v>#REF!</v>
      </c>
      <c r="DV23" s="158" t="e">
        <f t="shared" si="60"/>
        <v>#REF!</v>
      </c>
      <c r="DW23" s="158" t="e">
        <f t="shared" si="61"/>
        <v>#REF!</v>
      </c>
      <c r="DX23" s="158" t="e">
        <f t="shared" si="62"/>
        <v>#REF!</v>
      </c>
      <c r="DY23" s="158" t="e">
        <f t="shared" si="63"/>
        <v>#REF!</v>
      </c>
      <c r="DZ23" s="158" t="e">
        <f t="shared" si="64"/>
        <v>#REF!</v>
      </c>
      <c r="EA23" s="158" t="e">
        <f t="shared" si="65"/>
        <v>#REF!</v>
      </c>
      <c r="EB23" s="158" t="e">
        <f t="shared" si="66"/>
        <v>#REF!</v>
      </c>
      <c r="EC23" s="158" t="e">
        <f t="shared" si="67"/>
        <v>#REF!</v>
      </c>
      <c r="ED23" s="158" t="e">
        <f t="shared" si="68"/>
        <v>#REF!</v>
      </c>
      <c r="EE23" s="158" t="e">
        <f t="shared" si="69"/>
        <v>#REF!</v>
      </c>
      <c r="EF23" s="158" t="e">
        <f t="shared" si="70"/>
        <v>#REF!</v>
      </c>
      <c r="EG23" s="158" t="e">
        <f t="shared" si="71"/>
        <v>#REF!</v>
      </c>
      <c r="EH23" s="159" t="e">
        <f t="shared" si="72"/>
        <v>#REF!</v>
      </c>
      <c r="EI23" s="156" t="e">
        <f>IF(AND(DI23 = 2012,F23 ="1.1"),SUM(#REF!),"")</f>
        <v>#REF!</v>
      </c>
      <c r="EJ23" s="156" t="e">
        <f>IF(AND(DI23 = 2012,F23 ="1.2"),SUM(#REF!),"")</f>
        <v>#REF!</v>
      </c>
      <c r="EK23" s="156" t="e">
        <f>IF(AND(DI23 = 2012,F23 ="1.3"),SUM(#REF!),"")</f>
        <v>#REF!</v>
      </c>
      <c r="EL23" s="156" t="e">
        <f>IF(AND(DI23 = 2012,F23 ="1.4"),SUM(#REF!),"")</f>
        <v>#REF!</v>
      </c>
      <c r="EM23" s="156" t="e">
        <f>IF(AND(DI23 = 2012,F23 ="1.5"),SUM(#REF!),"")</f>
        <v>#REF!</v>
      </c>
      <c r="EN23" s="156" t="e">
        <f>IF(AND(DI23 = 2012,F23 ="2.1"),SUM(#REF!),"")</f>
        <v>#REF!</v>
      </c>
      <c r="EO23" s="156" t="e">
        <f>IF(AND(DI23 = 2012,F23 ="2.2"),SUM(#REF!),"")</f>
        <v>#REF!</v>
      </c>
      <c r="EP23" s="156" t="e">
        <f>IF(AND(DI23 = 2012,F23 ="2.3"),SUM(#REF!),"")</f>
        <v>#REF!</v>
      </c>
      <c r="EQ23" s="156" t="e">
        <f>IF(AND(DI23 = 2012,F23 ="2.4"),SUM(#REF!),"")</f>
        <v>#REF!</v>
      </c>
      <c r="ER23" s="156" t="e">
        <f>IF(AND(DI23 = 2012,F23 ="2.5"),SUM(#REF!),"")</f>
        <v>#REF!</v>
      </c>
      <c r="ES23" s="156" t="e">
        <f>IF(AND(DI23 = 2012,F23 ="2.6"),SUM(#REF!),"")</f>
        <v>#REF!</v>
      </c>
      <c r="ET23" s="156" t="e">
        <f>IF(AND(DI23 = 2012,F23 ="2.7"),SUM(#REF!),"")</f>
        <v>#REF!</v>
      </c>
      <c r="EU23" s="156" t="e">
        <f>IF(AND(DI23 = 2012,F23 ="2.8"),SUM(#REF!),"")</f>
        <v>#REF!</v>
      </c>
      <c r="EV23" s="156" t="e">
        <f>IF(AND(DI23 = 2012,F23 ="2.9"),SUM(#REF!),"")</f>
        <v>#REF!</v>
      </c>
      <c r="EW23" s="156" t="e">
        <f>IF(AND(DI23 = 2012,F23 ="2.10"),SUM(#REF!),"")</f>
        <v>#REF!</v>
      </c>
      <c r="EX23" s="156" t="e">
        <f>IF(AND(DI23 = 2012,F23 ="2.11"),SUM(#REF!),"")</f>
        <v>#REF!</v>
      </c>
      <c r="EY23" s="156" t="e">
        <f>IF(AND(DI23 = 2012,F23 ="2.12"),SUM(#REF!),"")</f>
        <v>#REF!</v>
      </c>
      <c r="EZ23" s="156" t="e">
        <f>IF(AND(DI23 = 2012,F23 ="2.13"),SUM(#REF!),"")</f>
        <v>#REF!</v>
      </c>
      <c r="FA23" s="156" t="e">
        <f>IF(AND(DI23 = 2012,F23 ="2.14"),SUM(#REF!),"")</f>
        <v>#REF!</v>
      </c>
      <c r="FB23" s="156" t="e">
        <f>IF(AND(DI23 = 2012,F23 ="2.15"),SUM(#REF!),"")</f>
        <v>#REF!</v>
      </c>
      <c r="FC23" s="156" t="e">
        <f>IF(AND(DI23 = 2012,F23 ="3.1"),SUM(#REF!),"")</f>
        <v>#REF!</v>
      </c>
      <c r="FD23" s="156" t="e">
        <f>IF(AND(DI23 = 2012,F23 ="3.2"),SUM(#REF!),"")</f>
        <v>#REF!</v>
      </c>
      <c r="FE23" s="156" t="e">
        <f>IF(AND(DI23 = 2012,F23 ="3.3"),SUM(#REF!),"")</f>
        <v>#REF!</v>
      </c>
      <c r="FF23" s="156" t="e">
        <f>IF(AND(DI23 = 2012,F23 ="3.4"),SUM(#REF!),"")</f>
        <v>#REF!</v>
      </c>
      <c r="FG23" s="156" t="e">
        <f>IF(AND(DI23 = 2012,F23 ="3.5"),SUM(#REF!),"")</f>
        <v>#REF!</v>
      </c>
      <c r="FI23" s="169" t="s">
        <v>75</v>
      </c>
    </row>
    <row r="24" spans="1:165" s="173" customFormat="1" ht="12.75" x14ac:dyDescent="0.2">
      <c r="A24" s="163">
        <f>1+A23</f>
        <v>5</v>
      </c>
      <c r="B24" s="146"/>
      <c r="C24" s="147"/>
      <c r="D24" s="148"/>
      <c r="E24" s="149"/>
      <c r="F24" s="150"/>
      <c r="G24" s="148"/>
      <c r="H24" s="148"/>
      <c r="I24" s="172"/>
      <c r="J24" s="152"/>
      <c r="K24" s="153"/>
      <c r="L24" s="154"/>
      <c r="M24" s="155" t="e">
        <f t="shared" si="0"/>
        <v>#REF!</v>
      </c>
      <c r="N24" s="156" t="e">
        <f t="shared" si="1"/>
        <v>#REF!</v>
      </c>
      <c r="O24" s="156" t="e">
        <f t="shared" si="2"/>
        <v>#REF!</v>
      </c>
      <c r="P24" s="156" t="e">
        <f t="shared" si="3"/>
        <v>#REF!</v>
      </c>
      <c r="Q24" s="156" t="e">
        <f t="shared" si="4"/>
        <v>#REF!</v>
      </c>
      <c r="R24" s="156" t="e">
        <f t="shared" si="5"/>
        <v>#REF!</v>
      </c>
      <c r="S24" s="156" t="e">
        <f t="shared" si="6"/>
        <v>#REF!</v>
      </c>
      <c r="T24" s="156" t="e">
        <f t="shared" si="7"/>
        <v>#REF!</v>
      </c>
      <c r="U24" s="156" t="e">
        <f t="shared" si="8"/>
        <v>#REF!</v>
      </c>
      <c r="V24" s="156" t="e">
        <f t="shared" si="9"/>
        <v>#REF!</v>
      </c>
      <c r="W24" s="156" t="e">
        <f t="shared" si="10"/>
        <v>#REF!</v>
      </c>
      <c r="X24" s="156" t="e">
        <f t="shared" si="11"/>
        <v>#REF!</v>
      </c>
      <c r="Y24" s="156" t="e">
        <f t="shared" si="12"/>
        <v>#REF!</v>
      </c>
      <c r="Z24" s="156" t="e">
        <f t="shared" si="13"/>
        <v>#REF!</v>
      </c>
      <c r="AA24" s="156" t="e">
        <f t="shared" si="14"/>
        <v>#REF!</v>
      </c>
      <c r="AB24" s="156" t="e">
        <f t="shared" si="15"/>
        <v>#REF!</v>
      </c>
      <c r="AC24" s="156" t="e">
        <f t="shared" si="16"/>
        <v>#REF!</v>
      </c>
      <c r="AD24" s="156" t="e">
        <f t="shared" si="17"/>
        <v>#REF!</v>
      </c>
      <c r="AE24" s="156" t="e">
        <f>IF(AND(AK24 = 2010,F24 ="2.15"),SUM(#REF!),"0")</f>
        <v>#REF!</v>
      </c>
      <c r="AF24" s="156" t="e">
        <f t="shared" si="18"/>
        <v>#REF!</v>
      </c>
      <c r="AG24" s="156" t="e">
        <f t="shared" si="19"/>
        <v>#REF!</v>
      </c>
      <c r="AH24" s="156" t="e">
        <f t="shared" si="20"/>
        <v>#REF!</v>
      </c>
      <c r="AI24" s="156" t="e">
        <f t="shared" si="21"/>
        <v>#REF!</v>
      </c>
      <c r="AJ24" s="156" t="e">
        <f t="shared" si="22"/>
        <v>#REF!</v>
      </c>
      <c r="AK24" s="157" t="e">
        <f>#REF!</f>
        <v>#REF!</v>
      </c>
      <c r="AL24" s="156" t="e">
        <f>IF(AND(AK24 = 2010,F24 ="1.1"),SUM(#REF!),"")</f>
        <v>#REF!</v>
      </c>
      <c r="AM24" s="156" t="e">
        <f>IF(AND(AK24 = 2010,F24 ="1.2"),SUM(#REF!),"")</f>
        <v>#REF!</v>
      </c>
      <c r="AN24" s="156" t="e">
        <f>IF(AND(AK24 = 2010,F24 ="1.3"),SUM(#REF!),"")</f>
        <v>#REF!</v>
      </c>
      <c r="AO24" s="156" t="e">
        <f>IF(AND(AK24 = 2010,F24 ="1.4"),SUM(#REF!),"")</f>
        <v>#REF!</v>
      </c>
      <c r="AP24" s="156" t="e">
        <f>IF(AND(AK24 = 2010,F24 ="2.1"),SUM(#REF!),"")</f>
        <v>#REF!</v>
      </c>
      <c r="AQ24" s="156" t="e">
        <f>IF(AND(AK24 = 2010,F24 ="2.2"),SUM(#REF!),"")</f>
        <v>#REF!</v>
      </c>
      <c r="AR24" s="156" t="e">
        <f>IF(AND(AK24 = 2010,F24 ="2.3"),SUM(#REF!),"")</f>
        <v>#REF!</v>
      </c>
      <c r="AS24" s="156" t="e">
        <f>IF(AND(AK24 = 2010,F24 ="2.4"),SUM(#REF!),"")</f>
        <v>#REF!</v>
      </c>
      <c r="AT24" s="156" t="e">
        <f>IF(AND(AK24 = 2010,F24 ="2.5"),SUM(#REF!),"")</f>
        <v>#REF!</v>
      </c>
      <c r="AU24" s="156" t="e">
        <f>IF(AND(AK24 = 2010,F24 ="2.6"),SUM(#REF!),"")</f>
        <v>#REF!</v>
      </c>
      <c r="AV24" s="156" t="e">
        <f>IF(AND(AK24 = 2010,F24 ="2.7"),SUM(#REF!),"")</f>
        <v>#REF!</v>
      </c>
      <c r="AW24" s="156" t="e">
        <f>IF(AND(AK24 = 2010,F24 ="2.8"),SUM(#REF!),"")</f>
        <v>#REF!</v>
      </c>
      <c r="AX24" s="156" t="e">
        <f>IF(AND(AK24 = 2010,F24 ="2.9"),SUM(#REF!),"")</f>
        <v>#REF!</v>
      </c>
      <c r="AY24" s="156" t="e">
        <f>IF(AND(AK24 = 2010,F24 ="2.10"),SUM(#REF!),"")</f>
        <v>#REF!</v>
      </c>
      <c r="AZ24" s="156" t="e">
        <f>IF(AND(AK24 = 2010,F24 ="2.11"),SUM(#REF!),"")</f>
        <v>#REF!</v>
      </c>
      <c r="BA24" s="156" t="e">
        <f>IF(AND(AK24 = 2010,F24 ="2.12"),SUM(#REF!),"")</f>
        <v>#REF!</v>
      </c>
      <c r="BB24" s="156" t="e">
        <f>IF(AND(AK24 = 2010,F24 ="2.13"),SUM(#REF!),"")</f>
        <v>#REF!</v>
      </c>
      <c r="BC24" s="156" t="e">
        <f>IF(AND(AK24 = 2010,F24 ="2.14"),SUM(#REF!),"")</f>
        <v>#REF!</v>
      </c>
      <c r="BD24" s="156" t="e">
        <f>IF(AND(AK24 = 2010,F24 ="2.15"),SUM(#REF!),"")</f>
        <v>#REF!</v>
      </c>
      <c r="BE24" s="156" t="e">
        <f>IF(AND(AK24 = 2010,F24 ="3.1"),SUM(#REF!),"")</f>
        <v>#REF!</v>
      </c>
      <c r="BF24" s="156" t="e">
        <f>IF(AND(AK24 = 2010,F24 ="3.2"),SUM(#REF!),"")</f>
        <v>#REF!</v>
      </c>
      <c r="BG24" s="156" t="e">
        <f>IF(AND(AK24 = 2010,F24 ="3.3"),SUM(#REF!),"")</f>
        <v>#REF!</v>
      </c>
      <c r="BH24" s="156" t="e">
        <f>IF(AND(AK24 = 2010,F24 ="3.4"),SUM(#REF!),"")</f>
        <v>#REF!</v>
      </c>
      <c r="BI24" s="156" t="e">
        <f>IF(AND(AK24 = 2010,F24 ="3.5"),SUM(#REF!),"")</f>
        <v>#REF!</v>
      </c>
      <c r="BJ24" s="156" t="e">
        <f>#REF!</f>
        <v>#REF!</v>
      </c>
      <c r="BK24" s="158" t="e">
        <f t="shared" si="23"/>
        <v>#REF!</v>
      </c>
      <c r="BL24" s="158" t="e">
        <f t="shared" si="24"/>
        <v>#REF!</v>
      </c>
      <c r="BM24" s="158" t="e">
        <f t="shared" si="25"/>
        <v>#REF!</v>
      </c>
      <c r="BN24" s="158" t="e">
        <f t="shared" si="26"/>
        <v>#REF!</v>
      </c>
      <c r="BO24" s="158" t="e">
        <f t="shared" si="27"/>
        <v>#REF!</v>
      </c>
      <c r="BP24" s="158" t="e">
        <f t="shared" si="28"/>
        <v>#REF!</v>
      </c>
      <c r="BQ24" s="158" t="e">
        <f t="shared" si="29"/>
        <v>#REF!</v>
      </c>
      <c r="BR24" s="158" t="e">
        <f t="shared" si="30"/>
        <v>#REF!</v>
      </c>
      <c r="BS24" s="158" t="e">
        <f t="shared" si="31"/>
        <v>#REF!</v>
      </c>
      <c r="BT24" s="158" t="e">
        <f t="shared" si="32"/>
        <v>#REF!</v>
      </c>
      <c r="BU24" s="158" t="e">
        <f t="shared" si="33"/>
        <v>#REF!</v>
      </c>
      <c r="BV24" s="158" t="e">
        <f t="shared" si="34"/>
        <v>#REF!</v>
      </c>
      <c r="BW24" s="158" t="e">
        <f t="shared" si="35"/>
        <v>#REF!</v>
      </c>
      <c r="BX24" s="158" t="e">
        <f t="shared" si="36"/>
        <v>#REF!</v>
      </c>
      <c r="BY24" s="158" t="e">
        <f t="shared" si="37"/>
        <v>#REF!</v>
      </c>
      <c r="BZ24" s="158" t="e">
        <f t="shared" si="38"/>
        <v>#REF!</v>
      </c>
      <c r="CA24" s="158" t="e">
        <f t="shared" si="39"/>
        <v>#REF!</v>
      </c>
      <c r="CB24" s="158" t="e">
        <f t="shared" si="40"/>
        <v>#REF!</v>
      </c>
      <c r="CC24" s="158" t="e">
        <f t="shared" si="41"/>
        <v>#REF!</v>
      </c>
      <c r="CD24" s="158" t="e">
        <f t="shared" si="42"/>
        <v>#REF!</v>
      </c>
      <c r="CE24" s="158" t="e">
        <f t="shared" si="43"/>
        <v>#REF!</v>
      </c>
      <c r="CF24" s="158" t="e">
        <f t="shared" si="44"/>
        <v>#REF!</v>
      </c>
      <c r="CG24" s="158" t="e">
        <f t="shared" si="45"/>
        <v>#REF!</v>
      </c>
      <c r="CH24" s="158" t="e">
        <f t="shared" si="46"/>
        <v>#REF!</v>
      </c>
      <c r="CI24" s="159" t="e">
        <f t="shared" si="47"/>
        <v>#REF!</v>
      </c>
      <c r="CJ24" s="160" t="e">
        <f>IF(AND(BJ24 = 2011,F24 ="1.1"),SUM(#REF!),"")</f>
        <v>#REF!</v>
      </c>
      <c r="CK24" s="158" t="e">
        <f>IF(AND(BJ24 = 2011,F24 ="1.2"),SUM(#REF!),"")</f>
        <v>#REF!</v>
      </c>
      <c r="CL24" s="158" t="e">
        <f>IF(AND(BJ24 = 2011,F24 ="1.3"),SUM(#REF!),"")</f>
        <v>#REF!</v>
      </c>
      <c r="CM24" s="158" t="e">
        <f>IF(AND(BJ24 = 2011,F24 ="1.4"),SUM(#REF!),"")</f>
        <v>#REF!</v>
      </c>
      <c r="CN24" s="158" t="e">
        <f>IF(AND(BJ24 = 2011,F24 ="1.5"),SUM(#REF!),"")</f>
        <v>#REF!</v>
      </c>
      <c r="CO24" s="158" t="e">
        <f>IF(AND(BJ24 = 2011,F24 ="2.1"),SUM(#REF!),"")</f>
        <v>#REF!</v>
      </c>
      <c r="CP24" s="158" t="e">
        <f>IF(AND(BJ24 = 2011,F24 ="2.2"),SUM(#REF!),"")</f>
        <v>#REF!</v>
      </c>
      <c r="CQ24" s="158" t="e">
        <f>IF(AND(BJ24 = 2011,F24 ="2.3"),SUM(#REF!),"")</f>
        <v>#REF!</v>
      </c>
      <c r="CR24" s="158" t="e">
        <f>IF(AND(BJ24 = 2011,F24 ="2.4"),SUM(#REF!),"")</f>
        <v>#REF!</v>
      </c>
      <c r="CS24" s="158" t="e">
        <f>IF(AND(BJ24 = 2011,F24 ="2.5"),SUM(#REF!),"")</f>
        <v>#REF!</v>
      </c>
      <c r="CT24" s="158" t="e">
        <f>IF(AND(BJ24 = 2011,F24 ="2.6"),SUM(#REF!),"")</f>
        <v>#REF!</v>
      </c>
      <c r="CU24" s="158" t="e">
        <f>IF(AND(BJ24 = 2011,F24 ="2.7"),SUM(#REF!),"")</f>
        <v>#REF!</v>
      </c>
      <c r="CV24" s="158" t="e">
        <f>IF(AND(BJ24 = 2011,F24 ="2.8"),SUM(#REF!),"")</f>
        <v>#REF!</v>
      </c>
      <c r="CW24" s="158" t="e">
        <f>IF(AND(BJ24 = 2011,F24 ="2.9"),SUM(#REF!),"")</f>
        <v>#REF!</v>
      </c>
      <c r="CX24" s="158" t="e">
        <f>IF(AND(BJ24 = 2011,F24 ="2.10"),SUM(#REF!),"")</f>
        <v>#REF!</v>
      </c>
      <c r="CY24" s="158" t="e">
        <f>IF(AND(BJ24 = 2011,F24 ="2.11"),SUM(#REF!),"")</f>
        <v>#REF!</v>
      </c>
      <c r="CZ24" s="158" t="e">
        <f>IF(AND(BJ24 = 2011,F24 ="2.12"),SUM(#REF!),"")</f>
        <v>#REF!</v>
      </c>
      <c r="DA24" s="158" t="e">
        <f>IF(AND(BJ24 = 2011,F24 ="2.13"),SUM(#REF!),"")</f>
        <v>#REF!</v>
      </c>
      <c r="DB24" s="158" t="e">
        <f>IF(AND(BJ24 = 2011,F24 ="2.14"),SUM(#REF!),"")</f>
        <v>#REF!</v>
      </c>
      <c r="DC24" s="158" t="e">
        <f>IF(AND(BJ24 = 2011,F24 ="2.15"),SUM(#REF!),"")</f>
        <v>#REF!</v>
      </c>
      <c r="DD24" s="158" t="e">
        <f>IF(AND(BJ24 = 2011,F24 ="3.1"),SUM(#REF!),"")</f>
        <v>#REF!</v>
      </c>
      <c r="DE24" s="158" t="e">
        <f>IF(AND(BJ24 = 2011,F24 ="3.2"),SUM(#REF!),"")</f>
        <v>#REF!</v>
      </c>
      <c r="DF24" s="158" t="e">
        <f>IF(AND(BJ24 = 2011,F24 ="3.3"),SUM(#REF!),"")</f>
        <v>#REF!</v>
      </c>
      <c r="DG24" s="158" t="e">
        <f>IF(AND(BJ24 = 2011,F24 ="3.4"),SUM(#REF!),"")</f>
        <v>#REF!</v>
      </c>
      <c r="DH24" s="158" t="e">
        <f>IF(AND(BJ24 = 2011,F24 ="3.5"),SUM(#REF!),"")</f>
        <v>#REF!</v>
      </c>
      <c r="DI24" s="161" t="e">
        <f>#REF!</f>
        <v>#REF!</v>
      </c>
      <c r="DJ24" s="158" t="e">
        <f t="shared" si="48"/>
        <v>#REF!</v>
      </c>
      <c r="DK24" s="158" t="e">
        <f t="shared" si="49"/>
        <v>#REF!</v>
      </c>
      <c r="DL24" s="158" t="e">
        <f t="shared" si="50"/>
        <v>#REF!</v>
      </c>
      <c r="DM24" s="158" t="e">
        <f t="shared" si="51"/>
        <v>#REF!</v>
      </c>
      <c r="DN24" s="158" t="e">
        <f t="shared" si="52"/>
        <v>#REF!</v>
      </c>
      <c r="DO24" s="158" t="e">
        <f t="shared" si="53"/>
        <v>#REF!</v>
      </c>
      <c r="DP24" s="158" t="e">
        <f t="shared" si="54"/>
        <v>#REF!</v>
      </c>
      <c r="DQ24" s="158" t="e">
        <f t="shared" si="55"/>
        <v>#REF!</v>
      </c>
      <c r="DR24" s="158" t="e">
        <f t="shared" si="56"/>
        <v>#REF!</v>
      </c>
      <c r="DS24" s="158" t="e">
        <f t="shared" si="57"/>
        <v>#REF!</v>
      </c>
      <c r="DT24" s="158" t="e">
        <f t="shared" si="58"/>
        <v>#REF!</v>
      </c>
      <c r="DU24" s="158" t="e">
        <f t="shared" si="59"/>
        <v>#REF!</v>
      </c>
      <c r="DV24" s="158" t="e">
        <f t="shared" si="60"/>
        <v>#REF!</v>
      </c>
      <c r="DW24" s="158" t="e">
        <f t="shared" si="61"/>
        <v>#REF!</v>
      </c>
      <c r="DX24" s="158" t="e">
        <f t="shared" si="62"/>
        <v>#REF!</v>
      </c>
      <c r="DY24" s="158" t="e">
        <f t="shared" si="63"/>
        <v>#REF!</v>
      </c>
      <c r="DZ24" s="158" t="e">
        <f t="shared" si="64"/>
        <v>#REF!</v>
      </c>
      <c r="EA24" s="158" t="e">
        <f t="shared" si="65"/>
        <v>#REF!</v>
      </c>
      <c r="EB24" s="158" t="e">
        <f t="shared" si="66"/>
        <v>#REF!</v>
      </c>
      <c r="EC24" s="158" t="e">
        <f t="shared" si="67"/>
        <v>#REF!</v>
      </c>
      <c r="ED24" s="158" t="e">
        <f t="shared" si="68"/>
        <v>#REF!</v>
      </c>
      <c r="EE24" s="158" t="e">
        <f t="shared" si="69"/>
        <v>#REF!</v>
      </c>
      <c r="EF24" s="158" t="e">
        <f t="shared" si="70"/>
        <v>#REF!</v>
      </c>
      <c r="EG24" s="158" t="e">
        <f t="shared" si="71"/>
        <v>#REF!</v>
      </c>
      <c r="EH24" s="159" t="e">
        <f t="shared" si="72"/>
        <v>#REF!</v>
      </c>
      <c r="EI24" s="156" t="e">
        <f>IF(AND(DI24 = 2012,F24 ="1.1"),SUM(#REF!),"")</f>
        <v>#REF!</v>
      </c>
      <c r="EJ24" s="156" t="e">
        <f>IF(AND(DI24 = 2012,F24 ="1.2"),SUM(#REF!),"")</f>
        <v>#REF!</v>
      </c>
      <c r="EK24" s="156" t="e">
        <f>IF(AND(DI24 = 2012,F24 ="1.3"),SUM(#REF!),"")</f>
        <v>#REF!</v>
      </c>
      <c r="EL24" s="156" t="e">
        <f>IF(AND(DI24 = 2012,F24 ="1.4"),SUM(#REF!),"")</f>
        <v>#REF!</v>
      </c>
      <c r="EM24" s="156" t="e">
        <f>IF(AND(DI24 = 2012,F24 ="1.5"),SUM(#REF!),"")</f>
        <v>#REF!</v>
      </c>
      <c r="EN24" s="156" t="e">
        <f>IF(AND(DI24 = 2012,F24 ="2.1"),SUM(#REF!),"")</f>
        <v>#REF!</v>
      </c>
      <c r="EO24" s="156" t="e">
        <f>IF(AND(DI24 = 2012,F24 ="2.2"),SUM(#REF!),"")</f>
        <v>#REF!</v>
      </c>
      <c r="EP24" s="156" t="e">
        <f>IF(AND(DI24 = 2012,F24 ="2.3"),SUM(#REF!),"")</f>
        <v>#REF!</v>
      </c>
      <c r="EQ24" s="156" t="e">
        <f>IF(AND(DI24 = 2012,F24 ="2.4"),SUM(#REF!),"")</f>
        <v>#REF!</v>
      </c>
      <c r="ER24" s="156" t="e">
        <f>IF(AND(DI24 = 2012,F24 ="2.5"),SUM(#REF!),"")</f>
        <v>#REF!</v>
      </c>
      <c r="ES24" s="156" t="e">
        <f>IF(AND(DI24 = 2012,F24 ="2.6"),SUM(#REF!),"")</f>
        <v>#REF!</v>
      </c>
      <c r="ET24" s="156" t="e">
        <f>IF(AND(DI24 = 2012,F24 ="2.7"),SUM(#REF!),"")</f>
        <v>#REF!</v>
      </c>
      <c r="EU24" s="156" t="e">
        <f>IF(AND(DI24 = 2012,F24 ="2.8"),SUM(#REF!),"")</f>
        <v>#REF!</v>
      </c>
      <c r="EV24" s="156" t="e">
        <f>IF(AND(DI24 = 2012,F24 ="2.9"),SUM(#REF!),"")</f>
        <v>#REF!</v>
      </c>
      <c r="EW24" s="156" t="e">
        <f>IF(AND(DI24 = 2012,F24 ="2.10"),SUM(#REF!),"")</f>
        <v>#REF!</v>
      </c>
      <c r="EX24" s="156" t="e">
        <f>IF(AND(DI24 = 2012,F24 ="2.11"),SUM(#REF!),"")</f>
        <v>#REF!</v>
      </c>
      <c r="EY24" s="156" t="e">
        <f>IF(AND(DI24 = 2012,F24 ="2.12"),SUM(#REF!),"")</f>
        <v>#REF!</v>
      </c>
      <c r="EZ24" s="156" t="e">
        <f>IF(AND(DI24 = 2012,F24 ="2.13"),SUM(#REF!),"")</f>
        <v>#REF!</v>
      </c>
      <c r="FA24" s="156" t="e">
        <f>IF(AND(DI24 = 2012,F24 ="2.14"),SUM(#REF!),"")</f>
        <v>#REF!</v>
      </c>
      <c r="FB24" s="156" t="e">
        <f>IF(AND(DI24 = 2012,F24 ="2.15"),SUM(#REF!),"")</f>
        <v>#REF!</v>
      </c>
      <c r="FC24" s="156" t="e">
        <f>IF(AND(DI24 = 2012,F24 ="3.1"),SUM(#REF!),"")</f>
        <v>#REF!</v>
      </c>
      <c r="FD24" s="156" t="e">
        <f>IF(AND(DI24 = 2012,F24 ="3.2"),SUM(#REF!),"")</f>
        <v>#REF!</v>
      </c>
      <c r="FE24" s="156" t="e">
        <f>IF(AND(DI24 = 2012,F24 ="3.3"),SUM(#REF!),"")</f>
        <v>#REF!</v>
      </c>
      <c r="FF24" s="156" t="e">
        <f>IF(AND(DI24 = 2012,F24 ="3.4"),SUM(#REF!),"")</f>
        <v>#REF!</v>
      </c>
      <c r="FG24" s="156" t="e">
        <f>IF(AND(DI24 = 2012,F24 ="3.5"),SUM(#REF!),"")</f>
        <v>#REF!</v>
      </c>
      <c r="FI24" s="169" t="s">
        <v>76</v>
      </c>
    </row>
    <row r="25" spans="1:165" s="173" customFormat="1" ht="12.75" x14ac:dyDescent="0.2">
      <c r="A25" s="163">
        <f t="shared" ref="A25:A61" si="73">1+A24</f>
        <v>6</v>
      </c>
      <c r="B25" s="146"/>
      <c r="C25" s="147"/>
      <c r="D25" s="148"/>
      <c r="E25" s="149"/>
      <c r="F25" s="150"/>
      <c r="G25" s="148"/>
      <c r="H25" s="148"/>
      <c r="I25" s="170"/>
      <c r="J25" s="152"/>
      <c r="K25" s="153"/>
      <c r="L25" s="154"/>
      <c r="M25" s="155" t="e">
        <f t="shared" si="0"/>
        <v>#REF!</v>
      </c>
      <c r="N25" s="156" t="e">
        <f t="shared" si="1"/>
        <v>#REF!</v>
      </c>
      <c r="O25" s="156" t="e">
        <f t="shared" si="2"/>
        <v>#REF!</v>
      </c>
      <c r="P25" s="156" t="e">
        <f t="shared" si="3"/>
        <v>#REF!</v>
      </c>
      <c r="Q25" s="156" t="e">
        <f t="shared" si="4"/>
        <v>#REF!</v>
      </c>
      <c r="R25" s="156" t="e">
        <f t="shared" si="5"/>
        <v>#REF!</v>
      </c>
      <c r="S25" s="156" t="e">
        <f t="shared" si="6"/>
        <v>#REF!</v>
      </c>
      <c r="T25" s="156" t="e">
        <f t="shared" si="7"/>
        <v>#REF!</v>
      </c>
      <c r="U25" s="156" t="e">
        <f t="shared" si="8"/>
        <v>#REF!</v>
      </c>
      <c r="V25" s="156" t="e">
        <f t="shared" si="9"/>
        <v>#REF!</v>
      </c>
      <c r="W25" s="156" t="e">
        <f t="shared" si="10"/>
        <v>#REF!</v>
      </c>
      <c r="X25" s="156" t="e">
        <f t="shared" si="11"/>
        <v>#REF!</v>
      </c>
      <c r="Y25" s="156" t="e">
        <f t="shared" si="12"/>
        <v>#REF!</v>
      </c>
      <c r="Z25" s="156" t="e">
        <f t="shared" si="13"/>
        <v>#REF!</v>
      </c>
      <c r="AA25" s="156" t="e">
        <f t="shared" si="14"/>
        <v>#REF!</v>
      </c>
      <c r="AB25" s="156" t="e">
        <f t="shared" si="15"/>
        <v>#REF!</v>
      </c>
      <c r="AC25" s="156" t="e">
        <f t="shared" si="16"/>
        <v>#REF!</v>
      </c>
      <c r="AD25" s="156" t="e">
        <f t="shared" si="17"/>
        <v>#REF!</v>
      </c>
      <c r="AE25" s="156" t="e">
        <f>IF(AND(AK25 = 2010,F25 ="2.15"),SUM(#REF!),"0")</f>
        <v>#REF!</v>
      </c>
      <c r="AF25" s="156" t="e">
        <f t="shared" si="18"/>
        <v>#REF!</v>
      </c>
      <c r="AG25" s="156" t="e">
        <f t="shared" si="19"/>
        <v>#REF!</v>
      </c>
      <c r="AH25" s="156" t="e">
        <f t="shared" si="20"/>
        <v>#REF!</v>
      </c>
      <c r="AI25" s="156" t="e">
        <f t="shared" si="21"/>
        <v>#REF!</v>
      </c>
      <c r="AJ25" s="156" t="e">
        <f t="shared" si="22"/>
        <v>#REF!</v>
      </c>
      <c r="AK25" s="157" t="e">
        <f>#REF!</f>
        <v>#REF!</v>
      </c>
      <c r="AL25" s="156" t="e">
        <f>IF(AND(AK25 = 2010,F25 ="1.1"),SUM(#REF!),"")</f>
        <v>#REF!</v>
      </c>
      <c r="AM25" s="156" t="e">
        <f>IF(AND(AK25 = 2010,F25 ="1.2"),SUM(#REF!),"")</f>
        <v>#REF!</v>
      </c>
      <c r="AN25" s="156" t="e">
        <f>IF(AND(AK25 = 2010,F25 ="1.3"),SUM(#REF!),"")</f>
        <v>#REF!</v>
      </c>
      <c r="AO25" s="156" t="e">
        <f>IF(AND(AK25 = 2010,F25 ="1.4"),SUM(#REF!),"")</f>
        <v>#REF!</v>
      </c>
      <c r="AP25" s="156" t="e">
        <f>IF(AND(AK25 = 2010,F25 ="2.1"),SUM(#REF!),"")</f>
        <v>#REF!</v>
      </c>
      <c r="AQ25" s="156" t="e">
        <f>IF(AND(AK25 = 2010,F25 ="2.2"),SUM(#REF!),"")</f>
        <v>#REF!</v>
      </c>
      <c r="AR25" s="156" t="e">
        <f>IF(AND(AK25 = 2010,F25 ="2.3"),SUM(#REF!),"")</f>
        <v>#REF!</v>
      </c>
      <c r="AS25" s="156" t="e">
        <f>IF(AND(AK25 = 2010,F25 ="2.4"),SUM(#REF!),"")</f>
        <v>#REF!</v>
      </c>
      <c r="AT25" s="156" t="e">
        <f>IF(AND(AK25 = 2010,F25 ="2.5"),SUM(#REF!),"")</f>
        <v>#REF!</v>
      </c>
      <c r="AU25" s="156" t="e">
        <f>IF(AND(AK25 = 2010,F25 ="2.6"),SUM(#REF!),"")</f>
        <v>#REF!</v>
      </c>
      <c r="AV25" s="156" t="e">
        <f>IF(AND(AK25 = 2010,F25 ="2.7"),SUM(#REF!),"")</f>
        <v>#REF!</v>
      </c>
      <c r="AW25" s="156" t="e">
        <f>IF(AND(AK25 = 2010,F25 ="2.8"),SUM(#REF!),"")</f>
        <v>#REF!</v>
      </c>
      <c r="AX25" s="156" t="e">
        <f>IF(AND(AK25 = 2010,F25 ="2.9"),SUM(#REF!),"")</f>
        <v>#REF!</v>
      </c>
      <c r="AY25" s="156" t="e">
        <f>IF(AND(AK25 = 2010,F25 ="2.10"),SUM(#REF!),"")</f>
        <v>#REF!</v>
      </c>
      <c r="AZ25" s="156" t="e">
        <f>IF(AND(AK25 = 2010,F25 ="2.11"),SUM(#REF!),"")</f>
        <v>#REF!</v>
      </c>
      <c r="BA25" s="156" t="e">
        <f>IF(AND(AK25 = 2010,F25 ="2.12"),SUM(#REF!),"")</f>
        <v>#REF!</v>
      </c>
      <c r="BB25" s="156" t="e">
        <f>IF(AND(AK25 = 2010,F25 ="2.13"),SUM(#REF!),"")</f>
        <v>#REF!</v>
      </c>
      <c r="BC25" s="156" t="e">
        <f>IF(AND(AK25 = 2010,F25 ="2.14"),SUM(#REF!),"")</f>
        <v>#REF!</v>
      </c>
      <c r="BD25" s="156" t="e">
        <f>IF(AND(AK25 = 2010,F25 ="2.15"),SUM(#REF!),"")</f>
        <v>#REF!</v>
      </c>
      <c r="BE25" s="156" t="e">
        <f>IF(AND(AK25 = 2010,F25 ="3.1"),SUM(#REF!),"")</f>
        <v>#REF!</v>
      </c>
      <c r="BF25" s="156" t="e">
        <f>IF(AND(AK25 = 2010,F25 ="3.2"),SUM(#REF!),"")</f>
        <v>#REF!</v>
      </c>
      <c r="BG25" s="156" t="e">
        <f>IF(AND(AK25 = 2010,F25 ="3.3"),SUM(#REF!),"")</f>
        <v>#REF!</v>
      </c>
      <c r="BH25" s="156" t="e">
        <f>IF(AND(AK25 = 2010,F25 ="3.4"),SUM(#REF!),"")</f>
        <v>#REF!</v>
      </c>
      <c r="BI25" s="156" t="e">
        <f>IF(AND(AK25 = 2010,F25 ="3.5"),SUM(#REF!),"")</f>
        <v>#REF!</v>
      </c>
      <c r="BJ25" s="156" t="e">
        <f>#REF!</f>
        <v>#REF!</v>
      </c>
      <c r="BK25" s="158" t="e">
        <f t="shared" si="23"/>
        <v>#REF!</v>
      </c>
      <c r="BL25" s="158" t="e">
        <f t="shared" si="24"/>
        <v>#REF!</v>
      </c>
      <c r="BM25" s="158" t="e">
        <f t="shared" si="25"/>
        <v>#REF!</v>
      </c>
      <c r="BN25" s="158" t="e">
        <f t="shared" si="26"/>
        <v>#REF!</v>
      </c>
      <c r="BO25" s="158" t="e">
        <f t="shared" si="27"/>
        <v>#REF!</v>
      </c>
      <c r="BP25" s="158" t="e">
        <f t="shared" si="28"/>
        <v>#REF!</v>
      </c>
      <c r="BQ25" s="158" t="e">
        <f t="shared" si="29"/>
        <v>#REF!</v>
      </c>
      <c r="BR25" s="158" t="e">
        <f t="shared" si="30"/>
        <v>#REF!</v>
      </c>
      <c r="BS25" s="158" t="e">
        <f t="shared" si="31"/>
        <v>#REF!</v>
      </c>
      <c r="BT25" s="158" t="e">
        <f t="shared" si="32"/>
        <v>#REF!</v>
      </c>
      <c r="BU25" s="158" t="e">
        <f t="shared" si="33"/>
        <v>#REF!</v>
      </c>
      <c r="BV25" s="158" t="e">
        <f t="shared" si="34"/>
        <v>#REF!</v>
      </c>
      <c r="BW25" s="158" t="e">
        <f t="shared" si="35"/>
        <v>#REF!</v>
      </c>
      <c r="BX25" s="158" t="e">
        <f t="shared" si="36"/>
        <v>#REF!</v>
      </c>
      <c r="BY25" s="158" t="e">
        <f t="shared" si="37"/>
        <v>#REF!</v>
      </c>
      <c r="BZ25" s="158" t="e">
        <f t="shared" si="38"/>
        <v>#REF!</v>
      </c>
      <c r="CA25" s="158" t="e">
        <f t="shared" si="39"/>
        <v>#REF!</v>
      </c>
      <c r="CB25" s="158" t="e">
        <f t="shared" si="40"/>
        <v>#REF!</v>
      </c>
      <c r="CC25" s="158" t="e">
        <f t="shared" si="41"/>
        <v>#REF!</v>
      </c>
      <c r="CD25" s="158" t="e">
        <f t="shared" si="42"/>
        <v>#REF!</v>
      </c>
      <c r="CE25" s="158" t="e">
        <f t="shared" si="43"/>
        <v>#REF!</v>
      </c>
      <c r="CF25" s="158" t="e">
        <f t="shared" si="44"/>
        <v>#REF!</v>
      </c>
      <c r="CG25" s="158" t="e">
        <f t="shared" si="45"/>
        <v>#REF!</v>
      </c>
      <c r="CH25" s="158" t="e">
        <f t="shared" si="46"/>
        <v>#REF!</v>
      </c>
      <c r="CI25" s="159" t="e">
        <f t="shared" si="47"/>
        <v>#REF!</v>
      </c>
      <c r="CJ25" s="160" t="e">
        <f>IF(AND(BJ25 = 2011,F25 ="1.1"),SUM(#REF!),"")</f>
        <v>#REF!</v>
      </c>
      <c r="CK25" s="158" t="e">
        <f>IF(AND(BJ25 = 2011,F25 ="1.2"),SUM(#REF!),"")</f>
        <v>#REF!</v>
      </c>
      <c r="CL25" s="158" t="e">
        <f>IF(AND(BJ25 = 2011,F25 ="1.3"),SUM(#REF!),"")</f>
        <v>#REF!</v>
      </c>
      <c r="CM25" s="158" t="e">
        <f>IF(AND(BJ25 = 2011,F25 ="1.4"),SUM(#REF!),"")</f>
        <v>#REF!</v>
      </c>
      <c r="CN25" s="158" t="e">
        <f>IF(AND(BJ25 = 2011,F25 ="1.5"),SUM(#REF!),"")</f>
        <v>#REF!</v>
      </c>
      <c r="CO25" s="158" t="e">
        <f>IF(AND(BJ25 = 2011,F25 ="2.1"),SUM(#REF!),"")</f>
        <v>#REF!</v>
      </c>
      <c r="CP25" s="158" t="e">
        <f>IF(AND(BJ25 = 2011,F25 ="2.2"),SUM(#REF!),"")</f>
        <v>#REF!</v>
      </c>
      <c r="CQ25" s="158" t="e">
        <f>IF(AND(BJ25 = 2011,F25 ="2.3"),SUM(#REF!),"")</f>
        <v>#REF!</v>
      </c>
      <c r="CR25" s="158" t="e">
        <f>IF(AND(BJ25 = 2011,F25 ="2.4"),SUM(#REF!),"")</f>
        <v>#REF!</v>
      </c>
      <c r="CS25" s="158" t="e">
        <f>IF(AND(BJ25 = 2011,F25 ="2.5"),SUM(#REF!),"")</f>
        <v>#REF!</v>
      </c>
      <c r="CT25" s="158" t="e">
        <f>IF(AND(BJ25 = 2011,F25 ="2.6"),SUM(#REF!),"")</f>
        <v>#REF!</v>
      </c>
      <c r="CU25" s="158" t="e">
        <f>IF(AND(BJ25 = 2011,F25 ="2.7"),SUM(#REF!),"")</f>
        <v>#REF!</v>
      </c>
      <c r="CV25" s="158" t="e">
        <f>IF(AND(BJ25 = 2011,F25 ="2.8"),SUM(#REF!),"")</f>
        <v>#REF!</v>
      </c>
      <c r="CW25" s="158" t="e">
        <f>IF(AND(BJ25 = 2011,F25 ="2.9"),SUM(#REF!),"")</f>
        <v>#REF!</v>
      </c>
      <c r="CX25" s="158" t="e">
        <f>IF(AND(BJ25 = 2011,F25 ="2.10"),SUM(#REF!),"")</f>
        <v>#REF!</v>
      </c>
      <c r="CY25" s="158" t="e">
        <f>IF(AND(BJ25 = 2011,F25 ="2.11"),SUM(#REF!),"")</f>
        <v>#REF!</v>
      </c>
      <c r="CZ25" s="158" t="e">
        <f>IF(AND(BJ25 = 2011,F25 ="2.12"),SUM(#REF!),"")</f>
        <v>#REF!</v>
      </c>
      <c r="DA25" s="158" t="e">
        <f>IF(AND(BJ25 = 2011,F25 ="2.13"),SUM(#REF!),"")</f>
        <v>#REF!</v>
      </c>
      <c r="DB25" s="158" t="e">
        <f>IF(AND(BJ25 = 2011,F25 ="2.14"),SUM(#REF!),"")</f>
        <v>#REF!</v>
      </c>
      <c r="DC25" s="158" t="e">
        <f>IF(AND(BJ25 = 2011,F25 ="2.15"),SUM(#REF!),"")</f>
        <v>#REF!</v>
      </c>
      <c r="DD25" s="158" t="e">
        <f>IF(AND(BJ25 = 2011,F25 ="3.1"),SUM(#REF!),"")</f>
        <v>#REF!</v>
      </c>
      <c r="DE25" s="158" t="e">
        <f>IF(AND(BJ25 = 2011,F25 ="3.2"),SUM(#REF!),"")</f>
        <v>#REF!</v>
      </c>
      <c r="DF25" s="158" t="e">
        <f>IF(AND(BJ25 = 2011,F25 ="3.3"),SUM(#REF!),"")</f>
        <v>#REF!</v>
      </c>
      <c r="DG25" s="158" t="e">
        <f>IF(AND(BJ25 = 2011,F25 ="3.4"),SUM(#REF!),"")</f>
        <v>#REF!</v>
      </c>
      <c r="DH25" s="158" t="e">
        <f>IF(AND(BJ25 = 2011,F25 ="3.5"),SUM(#REF!),"")</f>
        <v>#REF!</v>
      </c>
      <c r="DI25" s="161" t="e">
        <f>#REF!</f>
        <v>#REF!</v>
      </c>
      <c r="DJ25" s="158" t="e">
        <f t="shared" si="48"/>
        <v>#REF!</v>
      </c>
      <c r="DK25" s="158" t="e">
        <f t="shared" si="49"/>
        <v>#REF!</v>
      </c>
      <c r="DL25" s="158" t="e">
        <f t="shared" si="50"/>
        <v>#REF!</v>
      </c>
      <c r="DM25" s="158" t="e">
        <f t="shared" si="51"/>
        <v>#REF!</v>
      </c>
      <c r="DN25" s="158" t="e">
        <f t="shared" si="52"/>
        <v>#REF!</v>
      </c>
      <c r="DO25" s="158" t="e">
        <f t="shared" si="53"/>
        <v>#REF!</v>
      </c>
      <c r="DP25" s="158" t="e">
        <f t="shared" si="54"/>
        <v>#REF!</v>
      </c>
      <c r="DQ25" s="158" t="e">
        <f t="shared" si="55"/>
        <v>#REF!</v>
      </c>
      <c r="DR25" s="158" t="e">
        <f t="shared" si="56"/>
        <v>#REF!</v>
      </c>
      <c r="DS25" s="158" t="e">
        <f t="shared" si="57"/>
        <v>#REF!</v>
      </c>
      <c r="DT25" s="158" t="e">
        <f t="shared" si="58"/>
        <v>#REF!</v>
      </c>
      <c r="DU25" s="158" t="e">
        <f t="shared" si="59"/>
        <v>#REF!</v>
      </c>
      <c r="DV25" s="158" t="e">
        <f t="shared" si="60"/>
        <v>#REF!</v>
      </c>
      <c r="DW25" s="158" t="e">
        <f t="shared" si="61"/>
        <v>#REF!</v>
      </c>
      <c r="DX25" s="158" t="e">
        <f t="shared" si="62"/>
        <v>#REF!</v>
      </c>
      <c r="DY25" s="158" t="e">
        <f t="shared" si="63"/>
        <v>#REF!</v>
      </c>
      <c r="DZ25" s="158" t="e">
        <f t="shared" si="64"/>
        <v>#REF!</v>
      </c>
      <c r="EA25" s="158" t="e">
        <f t="shared" si="65"/>
        <v>#REF!</v>
      </c>
      <c r="EB25" s="158" t="e">
        <f t="shared" si="66"/>
        <v>#REF!</v>
      </c>
      <c r="EC25" s="158" t="e">
        <f t="shared" si="67"/>
        <v>#REF!</v>
      </c>
      <c r="ED25" s="158" t="e">
        <f t="shared" si="68"/>
        <v>#REF!</v>
      </c>
      <c r="EE25" s="158" t="e">
        <f t="shared" si="69"/>
        <v>#REF!</v>
      </c>
      <c r="EF25" s="158" t="e">
        <f t="shared" si="70"/>
        <v>#REF!</v>
      </c>
      <c r="EG25" s="158" t="e">
        <f t="shared" si="71"/>
        <v>#REF!</v>
      </c>
      <c r="EH25" s="159" t="e">
        <f t="shared" si="72"/>
        <v>#REF!</v>
      </c>
      <c r="EI25" s="156" t="e">
        <f>IF(AND(DI25 = 2012,F25 ="1.1"),SUM(#REF!),"")</f>
        <v>#REF!</v>
      </c>
      <c r="EJ25" s="156" t="e">
        <f>IF(AND(DI25 = 2012,F25 ="1.2"),SUM(#REF!),"")</f>
        <v>#REF!</v>
      </c>
      <c r="EK25" s="156" t="e">
        <f>IF(AND(DI25 = 2012,F25 ="1.3"),SUM(#REF!),"")</f>
        <v>#REF!</v>
      </c>
      <c r="EL25" s="156" t="e">
        <f>IF(AND(DI25 = 2012,F25 ="1.4"),SUM(#REF!),"")</f>
        <v>#REF!</v>
      </c>
      <c r="EM25" s="156" t="e">
        <f>IF(AND(DI25 = 2012,F25 ="1.5"),SUM(#REF!),"")</f>
        <v>#REF!</v>
      </c>
      <c r="EN25" s="156" t="e">
        <f>IF(AND(DI25 = 2012,F25 ="2.1"),SUM(#REF!),"")</f>
        <v>#REF!</v>
      </c>
      <c r="EO25" s="156" t="e">
        <f>IF(AND(DI25 = 2012,F25 ="2.2"),SUM(#REF!),"")</f>
        <v>#REF!</v>
      </c>
      <c r="EP25" s="156" t="e">
        <f>IF(AND(DI25 = 2012,F25 ="2.3"),SUM(#REF!),"")</f>
        <v>#REF!</v>
      </c>
      <c r="EQ25" s="156" t="e">
        <f>IF(AND(DI25 = 2012,F25 ="2.4"),SUM(#REF!),"")</f>
        <v>#REF!</v>
      </c>
      <c r="ER25" s="156" t="e">
        <f>IF(AND(DI25 = 2012,F25 ="2.5"),SUM(#REF!),"")</f>
        <v>#REF!</v>
      </c>
      <c r="ES25" s="156" t="e">
        <f>IF(AND(DI25 = 2012,F25 ="2.6"),SUM(#REF!),"")</f>
        <v>#REF!</v>
      </c>
      <c r="ET25" s="156" t="e">
        <f>IF(AND(DI25 = 2012,F25 ="2.7"),SUM(#REF!),"")</f>
        <v>#REF!</v>
      </c>
      <c r="EU25" s="156" t="e">
        <f>IF(AND(DI25 = 2012,F25 ="2.8"),SUM(#REF!),"")</f>
        <v>#REF!</v>
      </c>
      <c r="EV25" s="156" t="e">
        <f>IF(AND(DI25 = 2012,F25 ="2.9"),SUM(#REF!),"")</f>
        <v>#REF!</v>
      </c>
      <c r="EW25" s="156" t="e">
        <f>IF(AND(DI25 = 2012,F25 ="2.10"),SUM(#REF!),"")</f>
        <v>#REF!</v>
      </c>
      <c r="EX25" s="156" t="e">
        <f>IF(AND(DI25 = 2012,F25 ="2.11"),SUM(#REF!),"")</f>
        <v>#REF!</v>
      </c>
      <c r="EY25" s="156" t="e">
        <f>IF(AND(DI25 = 2012,F25 ="2.12"),SUM(#REF!),"")</f>
        <v>#REF!</v>
      </c>
      <c r="EZ25" s="156" t="e">
        <f>IF(AND(DI25 = 2012,F25 ="2.13"),SUM(#REF!),"")</f>
        <v>#REF!</v>
      </c>
      <c r="FA25" s="156" t="e">
        <f>IF(AND(DI25 = 2012,F25 ="2.14"),SUM(#REF!),"")</f>
        <v>#REF!</v>
      </c>
      <c r="FB25" s="156" t="e">
        <f>IF(AND(DI25 = 2012,F25 ="2.15"),SUM(#REF!),"")</f>
        <v>#REF!</v>
      </c>
      <c r="FC25" s="156" t="e">
        <f>IF(AND(DI25 = 2012,F25 ="3.1"),SUM(#REF!),"")</f>
        <v>#REF!</v>
      </c>
      <c r="FD25" s="156" t="e">
        <f>IF(AND(DI25 = 2012,F25 ="3.2"),SUM(#REF!),"")</f>
        <v>#REF!</v>
      </c>
      <c r="FE25" s="156" t="e">
        <f>IF(AND(DI25 = 2012,F25 ="3.3"),SUM(#REF!),"")</f>
        <v>#REF!</v>
      </c>
      <c r="FF25" s="156" t="e">
        <f>IF(AND(DI25 = 2012,F25 ="3.4"),SUM(#REF!),"")</f>
        <v>#REF!</v>
      </c>
      <c r="FG25" s="156" t="e">
        <f>IF(AND(DI25 = 2012,F25 ="3.5"),SUM(#REF!),"")</f>
        <v>#REF!</v>
      </c>
      <c r="FI25" s="174" t="s">
        <v>88</v>
      </c>
    </row>
    <row r="26" spans="1:165" s="173" customFormat="1" ht="12.75" x14ac:dyDescent="0.2">
      <c r="A26" s="163">
        <f t="shared" si="73"/>
        <v>7</v>
      </c>
      <c r="B26" s="146"/>
      <c r="C26" s="147"/>
      <c r="D26" s="148"/>
      <c r="E26" s="149"/>
      <c r="F26" s="150"/>
      <c r="G26" s="148"/>
      <c r="H26" s="148"/>
      <c r="I26" s="170"/>
      <c r="J26" s="152"/>
      <c r="K26" s="153"/>
      <c r="L26" s="154"/>
      <c r="M26" s="155" t="e">
        <f t="shared" si="0"/>
        <v>#REF!</v>
      </c>
      <c r="N26" s="156" t="e">
        <f t="shared" si="1"/>
        <v>#REF!</v>
      </c>
      <c r="O26" s="156" t="e">
        <f t="shared" si="2"/>
        <v>#REF!</v>
      </c>
      <c r="P26" s="156" t="e">
        <f t="shared" si="3"/>
        <v>#REF!</v>
      </c>
      <c r="Q26" s="156" t="e">
        <f t="shared" si="4"/>
        <v>#REF!</v>
      </c>
      <c r="R26" s="156" t="e">
        <f t="shared" si="5"/>
        <v>#REF!</v>
      </c>
      <c r="S26" s="156" t="e">
        <f t="shared" si="6"/>
        <v>#REF!</v>
      </c>
      <c r="T26" s="156" t="e">
        <f t="shared" si="7"/>
        <v>#REF!</v>
      </c>
      <c r="U26" s="156" t="e">
        <f t="shared" si="8"/>
        <v>#REF!</v>
      </c>
      <c r="V26" s="156" t="e">
        <f t="shared" si="9"/>
        <v>#REF!</v>
      </c>
      <c r="W26" s="156" t="e">
        <f t="shared" si="10"/>
        <v>#REF!</v>
      </c>
      <c r="X26" s="156" t="e">
        <f t="shared" si="11"/>
        <v>#REF!</v>
      </c>
      <c r="Y26" s="156" t="e">
        <f t="shared" si="12"/>
        <v>#REF!</v>
      </c>
      <c r="Z26" s="156" t="e">
        <f t="shared" si="13"/>
        <v>#REF!</v>
      </c>
      <c r="AA26" s="156" t="e">
        <f t="shared" si="14"/>
        <v>#REF!</v>
      </c>
      <c r="AB26" s="156" t="e">
        <f t="shared" si="15"/>
        <v>#REF!</v>
      </c>
      <c r="AC26" s="156" t="e">
        <f t="shared" si="16"/>
        <v>#REF!</v>
      </c>
      <c r="AD26" s="156" t="e">
        <f t="shared" si="17"/>
        <v>#REF!</v>
      </c>
      <c r="AE26" s="156" t="e">
        <f>IF(AND(AK26 = 2010,F26 ="2.15"),SUM(#REF!),"0")</f>
        <v>#REF!</v>
      </c>
      <c r="AF26" s="156" t="e">
        <f t="shared" si="18"/>
        <v>#REF!</v>
      </c>
      <c r="AG26" s="156" t="e">
        <f t="shared" si="19"/>
        <v>#REF!</v>
      </c>
      <c r="AH26" s="156" t="e">
        <f t="shared" si="20"/>
        <v>#REF!</v>
      </c>
      <c r="AI26" s="156" t="e">
        <f t="shared" si="21"/>
        <v>#REF!</v>
      </c>
      <c r="AJ26" s="156" t="e">
        <f t="shared" si="22"/>
        <v>#REF!</v>
      </c>
      <c r="AK26" s="157" t="e">
        <f>#REF!</f>
        <v>#REF!</v>
      </c>
      <c r="AL26" s="156" t="e">
        <f>IF(AND(AK26 = 2010,F26 ="1.1"),SUM(#REF!),"")</f>
        <v>#REF!</v>
      </c>
      <c r="AM26" s="156" t="e">
        <f>IF(AND(AK26 = 2010,F26 ="1.2"),SUM(#REF!),"")</f>
        <v>#REF!</v>
      </c>
      <c r="AN26" s="156" t="e">
        <f>IF(AND(AK26 = 2010,F26 ="1.3"),SUM(#REF!),"")</f>
        <v>#REF!</v>
      </c>
      <c r="AO26" s="156" t="e">
        <f>IF(AND(AK26 = 2010,F26 ="1.4"),SUM(#REF!),"")</f>
        <v>#REF!</v>
      </c>
      <c r="AP26" s="156" t="e">
        <f>IF(AND(AK26 = 2010,F26 ="2.1"),SUM(#REF!),"")</f>
        <v>#REF!</v>
      </c>
      <c r="AQ26" s="156" t="e">
        <f>IF(AND(AK26 = 2010,F26 ="2.2"),SUM(#REF!),"")</f>
        <v>#REF!</v>
      </c>
      <c r="AR26" s="156" t="e">
        <f>IF(AND(AK26 = 2010,F26 ="2.3"),SUM(#REF!),"")</f>
        <v>#REF!</v>
      </c>
      <c r="AS26" s="156" t="e">
        <f>IF(AND(AK26 = 2010,F26 ="2.4"),SUM(#REF!),"")</f>
        <v>#REF!</v>
      </c>
      <c r="AT26" s="156" t="e">
        <f>IF(AND(AK26 = 2010,F26 ="2.5"),SUM(#REF!),"")</f>
        <v>#REF!</v>
      </c>
      <c r="AU26" s="156" t="e">
        <f>IF(AND(AK26 = 2010,F26 ="2.6"),SUM(#REF!),"")</f>
        <v>#REF!</v>
      </c>
      <c r="AV26" s="156" t="e">
        <f>IF(AND(AK26 = 2010,F26 ="2.7"),SUM(#REF!),"")</f>
        <v>#REF!</v>
      </c>
      <c r="AW26" s="156" t="e">
        <f>IF(AND(AK26 = 2010,F26 ="2.8"),SUM(#REF!),"")</f>
        <v>#REF!</v>
      </c>
      <c r="AX26" s="156" t="e">
        <f>IF(AND(AK26 = 2010,F26 ="2.9"),SUM(#REF!),"")</f>
        <v>#REF!</v>
      </c>
      <c r="AY26" s="156" t="e">
        <f>IF(AND(AK26 = 2010,F26 ="2.10"),SUM(#REF!),"")</f>
        <v>#REF!</v>
      </c>
      <c r="AZ26" s="156" t="e">
        <f>IF(AND(AK26 = 2010,F26 ="2.11"),SUM(#REF!),"")</f>
        <v>#REF!</v>
      </c>
      <c r="BA26" s="156" t="e">
        <f>IF(AND(AK26 = 2010,F26 ="2.12"),SUM(#REF!),"")</f>
        <v>#REF!</v>
      </c>
      <c r="BB26" s="156" t="e">
        <f>IF(AND(AK26 = 2010,F26 ="2.13"),SUM(#REF!),"")</f>
        <v>#REF!</v>
      </c>
      <c r="BC26" s="156" t="e">
        <f>IF(AND(AK26 = 2010,F26 ="2.14"),SUM(#REF!),"")</f>
        <v>#REF!</v>
      </c>
      <c r="BD26" s="156" t="e">
        <f>IF(AND(AK26 = 2010,F26 ="2.15"),SUM(#REF!),"")</f>
        <v>#REF!</v>
      </c>
      <c r="BE26" s="156" t="e">
        <f>IF(AND(AK26 = 2010,F26 ="3.1"),SUM(#REF!),"")</f>
        <v>#REF!</v>
      </c>
      <c r="BF26" s="156" t="e">
        <f>IF(AND(AK26 = 2010,F26 ="3.2"),SUM(#REF!),"")</f>
        <v>#REF!</v>
      </c>
      <c r="BG26" s="156" t="e">
        <f>IF(AND(AK26 = 2010,F26 ="3.3"),SUM(#REF!),"")</f>
        <v>#REF!</v>
      </c>
      <c r="BH26" s="156" t="e">
        <f>IF(AND(AK26 = 2010,F26 ="3.4"),SUM(#REF!),"")</f>
        <v>#REF!</v>
      </c>
      <c r="BI26" s="156" t="e">
        <f>IF(AND(AK26 = 2010,F26 ="3.5"),SUM(#REF!),"")</f>
        <v>#REF!</v>
      </c>
      <c r="BJ26" s="156" t="e">
        <f>#REF!</f>
        <v>#REF!</v>
      </c>
      <c r="BK26" s="158" t="e">
        <f t="shared" si="23"/>
        <v>#REF!</v>
      </c>
      <c r="BL26" s="158" t="e">
        <f t="shared" si="24"/>
        <v>#REF!</v>
      </c>
      <c r="BM26" s="158" t="e">
        <f t="shared" si="25"/>
        <v>#REF!</v>
      </c>
      <c r="BN26" s="158" t="e">
        <f t="shared" si="26"/>
        <v>#REF!</v>
      </c>
      <c r="BO26" s="158" t="e">
        <f t="shared" si="27"/>
        <v>#REF!</v>
      </c>
      <c r="BP26" s="158" t="e">
        <f t="shared" si="28"/>
        <v>#REF!</v>
      </c>
      <c r="BQ26" s="158" t="e">
        <f t="shared" si="29"/>
        <v>#REF!</v>
      </c>
      <c r="BR26" s="158" t="e">
        <f t="shared" si="30"/>
        <v>#REF!</v>
      </c>
      <c r="BS26" s="158" t="e">
        <f t="shared" si="31"/>
        <v>#REF!</v>
      </c>
      <c r="BT26" s="158" t="e">
        <f t="shared" si="32"/>
        <v>#REF!</v>
      </c>
      <c r="BU26" s="158" t="e">
        <f t="shared" si="33"/>
        <v>#REF!</v>
      </c>
      <c r="BV26" s="158" t="e">
        <f t="shared" si="34"/>
        <v>#REF!</v>
      </c>
      <c r="BW26" s="158" t="e">
        <f t="shared" si="35"/>
        <v>#REF!</v>
      </c>
      <c r="BX26" s="158" t="e">
        <f t="shared" si="36"/>
        <v>#REF!</v>
      </c>
      <c r="BY26" s="158" t="e">
        <f t="shared" si="37"/>
        <v>#REF!</v>
      </c>
      <c r="BZ26" s="158" t="e">
        <f t="shared" si="38"/>
        <v>#REF!</v>
      </c>
      <c r="CA26" s="158" t="e">
        <f t="shared" si="39"/>
        <v>#REF!</v>
      </c>
      <c r="CB26" s="158" t="e">
        <f t="shared" si="40"/>
        <v>#REF!</v>
      </c>
      <c r="CC26" s="158" t="e">
        <f t="shared" si="41"/>
        <v>#REF!</v>
      </c>
      <c r="CD26" s="158" t="e">
        <f t="shared" si="42"/>
        <v>#REF!</v>
      </c>
      <c r="CE26" s="158" t="e">
        <f t="shared" si="43"/>
        <v>#REF!</v>
      </c>
      <c r="CF26" s="158" t="e">
        <f t="shared" si="44"/>
        <v>#REF!</v>
      </c>
      <c r="CG26" s="158" t="e">
        <f t="shared" si="45"/>
        <v>#REF!</v>
      </c>
      <c r="CH26" s="158" t="e">
        <f t="shared" si="46"/>
        <v>#REF!</v>
      </c>
      <c r="CI26" s="159" t="e">
        <f t="shared" si="47"/>
        <v>#REF!</v>
      </c>
      <c r="CJ26" s="160" t="e">
        <f>IF(AND(BJ26 = 2011,F26 ="1.1"),SUM(#REF!),"")</f>
        <v>#REF!</v>
      </c>
      <c r="CK26" s="158" t="e">
        <f>IF(AND(BJ26 = 2011,F26 ="1.2"),SUM(#REF!),"")</f>
        <v>#REF!</v>
      </c>
      <c r="CL26" s="158" t="e">
        <f>IF(AND(BJ26 = 2011,F26 ="1.3"),SUM(#REF!),"")</f>
        <v>#REF!</v>
      </c>
      <c r="CM26" s="158" t="e">
        <f>IF(AND(BJ26 = 2011,F26 ="1.4"),SUM(#REF!),"")</f>
        <v>#REF!</v>
      </c>
      <c r="CN26" s="158" t="e">
        <f>IF(AND(BJ26 = 2011,F26 ="1.5"),SUM(#REF!),"")</f>
        <v>#REF!</v>
      </c>
      <c r="CO26" s="158" t="e">
        <f>IF(AND(BJ26 = 2011,F26 ="2.1"),SUM(#REF!),"")</f>
        <v>#REF!</v>
      </c>
      <c r="CP26" s="158" t="e">
        <f>IF(AND(BJ26 = 2011,F26 ="2.2"),SUM(#REF!),"")</f>
        <v>#REF!</v>
      </c>
      <c r="CQ26" s="158" t="e">
        <f>IF(AND(BJ26 = 2011,F26 ="2.3"),SUM(#REF!),"")</f>
        <v>#REF!</v>
      </c>
      <c r="CR26" s="158" t="e">
        <f>IF(AND(BJ26 = 2011,F26 ="2.4"),SUM(#REF!),"")</f>
        <v>#REF!</v>
      </c>
      <c r="CS26" s="158" t="e">
        <f>IF(AND(BJ26 = 2011,F26 ="2.5"),SUM(#REF!),"")</f>
        <v>#REF!</v>
      </c>
      <c r="CT26" s="158" t="e">
        <f>IF(AND(BJ26 = 2011,F26 ="2.6"),SUM(#REF!),"")</f>
        <v>#REF!</v>
      </c>
      <c r="CU26" s="158" t="e">
        <f>IF(AND(BJ26 = 2011,F26 ="2.7"),SUM(#REF!),"")</f>
        <v>#REF!</v>
      </c>
      <c r="CV26" s="158" t="e">
        <f>IF(AND(BJ26 = 2011,F26 ="2.8"),SUM(#REF!),"")</f>
        <v>#REF!</v>
      </c>
      <c r="CW26" s="158" t="e">
        <f>IF(AND(BJ26 = 2011,F26 ="2.9"),SUM(#REF!),"")</f>
        <v>#REF!</v>
      </c>
      <c r="CX26" s="158" t="e">
        <f>IF(AND(BJ26 = 2011,F26 ="2.10"),SUM(#REF!),"")</f>
        <v>#REF!</v>
      </c>
      <c r="CY26" s="158" t="e">
        <f>IF(AND(BJ26 = 2011,F26 ="2.11"),SUM(#REF!),"")</f>
        <v>#REF!</v>
      </c>
      <c r="CZ26" s="158" t="e">
        <f>IF(AND(BJ26 = 2011,F26 ="2.12"),SUM(#REF!),"")</f>
        <v>#REF!</v>
      </c>
      <c r="DA26" s="158" t="e">
        <f>IF(AND(BJ26 = 2011,F26 ="2.13"),SUM(#REF!),"")</f>
        <v>#REF!</v>
      </c>
      <c r="DB26" s="158" t="e">
        <f>IF(AND(BJ26 = 2011,F26 ="2.14"),SUM(#REF!),"")</f>
        <v>#REF!</v>
      </c>
      <c r="DC26" s="158" t="e">
        <f>IF(AND(BJ26 = 2011,F26 ="2.15"),SUM(#REF!),"")</f>
        <v>#REF!</v>
      </c>
      <c r="DD26" s="158" t="e">
        <f>IF(AND(BJ26 = 2011,F26 ="3.1"),SUM(#REF!),"")</f>
        <v>#REF!</v>
      </c>
      <c r="DE26" s="158" t="e">
        <f>IF(AND(BJ26 = 2011,F26 ="3.2"),SUM(#REF!),"")</f>
        <v>#REF!</v>
      </c>
      <c r="DF26" s="158" t="e">
        <f>IF(AND(BJ26 = 2011,F26 ="3.3"),SUM(#REF!),"")</f>
        <v>#REF!</v>
      </c>
      <c r="DG26" s="158" t="e">
        <f>IF(AND(BJ26 = 2011,F26 ="3.4"),SUM(#REF!),"")</f>
        <v>#REF!</v>
      </c>
      <c r="DH26" s="158" t="e">
        <f>IF(AND(BJ26 = 2011,F26 ="3.5"),SUM(#REF!),"")</f>
        <v>#REF!</v>
      </c>
      <c r="DI26" s="161" t="e">
        <f>#REF!</f>
        <v>#REF!</v>
      </c>
      <c r="DJ26" s="158" t="e">
        <f t="shared" si="48"/>
        <v>#REF!</v>
      </c>
      <c r="DK26" s="158" t="e">
        <f t="shared" si="49"/>
        <v>#REF!</v>
      </c>
      <c r="DL26" s="158" t="e">
        <f t="shared" si="50"/>
        <v>#REF!</v>
      </c>
      <c r="DM26" s="158" t="e">
        <f t="shared" si="51"/>
        <v>#REF!</v>
      </c>
      <c r="DN26" s="158" t="e">
        <f t="shared" si="52"/>
        <v>#REF!</v>
      </c>
      <c r="DO26" s="158" t="e">
        <f t="shared" si="53"/>
        <v>#REF!</v>
      </c>
      <c r="DP26" s="158" t="e">
        <f t="shared" si="54"/>
        <v>#REF!</v>
      </c>
      <c r="DQ26" s="158" t="e">
        <f t="shared" si="55"/>
        <v>#REF!</v>
      </c>
      <c r="DR26" s="158" t="e">
        <f t="shared" si="56"/>
        <v>#REF!</v>
      </c>
      <c r="DS26" s="158" t="e">
        <f t="shared" si="57"/>
        <v>#REF!</v>
      </c>
      <c r="DT26" s="158" t="e">
        <f t="shared" si="58"/>
        <v>#REF!</v>
      </c>
      <c r="DU26" s="158" t="e">
        <f t="shared" si="59"/>
        <v>#REF!</v>
      </c>
      <c r="DV26" s="158" t="e">
        <f t="shared" si="60"/>
        <v>#REF!</v>
      </c>
      <c r="DW26" s="158" t="e">
        <f t="shared" si="61"/>
        <v>#REF!</v>
      </c>
      <c r="DX26" s="158" t="e">
        <f t="shared" si="62"/>
        <v>#REF!</v>
      </c>
      <c r="DY26" s="158" t="e">
        <f t="shared" si="63"/>
        <v>#REF!</v>
      </c>
      <c r="DZ26" s="158" t="e">
        <f t="shared" si="64"/>
        <v>#REF!</v>
      </c>
      <c r="EA26" s="158" t="e">
        <f t="shared" si="65"/>
        <v>#REF!</v>
      </c>
      <c r="EB26" s="158" t="e">
        <f t="shared" si="66"/>
        <v>#REF!</v>
      </c>
      <c r="EC26" s="158" t="e">
        <f t="shared" si="67"/>
        <v>#REF!</v>
      </c>
      <c r="ED26" s="158" t="e">
        <f t="shared" si="68"/>
        <v>#REF!</v>
      </c>
      <c r="EE26" s="158" t="e">
        <f t="shared" si="69"/>
        <v>#REF!</v>
      </c>
      <c r="EF26" s="158" t="e">
        <f t="shared" si="70"/>
        <v>#REF!</v>
      </c>
      <c r="EG26" s="158" t="e">
        <f t="shared" si="71"/>
        <v>#REF!</v>
      </c>
      <c r="EH26" s="159" t="e">
        <f t="shared" si="72"/>
        <v>#REF!</v>
      </c>
      <c r="EI26" s="156" t="e">
        <f>IF(AND(DI26 = 2012,F26 ="1.1"),SUM(#REF!),"")</f>
        <v>#REF!</v>
      </c>
      <c r="EJ26" s="156" t="e">
        <f>IF(AND(DI26 = 2012,F26 ="1.2"),SUM(#REF!),"")</f>
        <v>#REF!</v>
      </c>
      <c r="EK26" s="156" t="e">
        <f>IF(AND(DI26 = 2012,F26 ="1.3"),SUM(#REF!),"")</f>
        <v>#REF!</v>
      </c>
      <c r="EL26" s="156" t="e">
        <f>IF(AND(DI26 = 2012,F26 ="1.4"),SUM(#REF!),"")</f>
        <v>#REF!</v>
      </c>
      <c r="EM26" s="156" t="e">
        <f>IF(AND(DI26 = 2012,F26 ="1.5"),SUM(#REF!),"")</f>
        <v>#REF!</v>
      </c>
      <c r="EN26" s="156" t="e">
        <f>IF(AND(DI26 = 2012,F26 ="2.1"),SUM(#REF!),"")</f>
        <v>#REF!</v>
      </c>
      <c r="EO26" s="156" t="e">
        <f>IF(AND(DI26 = 2012,F26 ="2.2"),SUM(#REF!),"")</f>
        <v>#REF!</v>
      </c>
      <c r="EP26" s="156" t="e">
        <f>IF(AND(DI26 = 2012,F26 ="2.3"),SUM(#REF!),"")</f>
        <v>#REF!</v>
      </c>
      <c r="EQ26" s="156" t="e">
        <f>IF(AND(DI26 = 2012,F26 ="2.4"),SUM(#REF!),"")</f>
        <v>#REF!</v>
      </c>
      <c r="ER26" s="156" t="e">
        <f>IF(AND(DI26 = 2012,F26 ="2.5"),SUM(#REF!),"")</f>
        <v>#REF!</v>
      </c>
      <c r="ES26" s="156" t="e">
        <f>IF(AND(DI26 = 2012,F26 ="2.6"),SUM(#REF!),"")</f>
        <v>#REF!</v>
      </c>
      <c r="ET26" s="156" t="e">
        <f>IF(AND(DI26 = 2012,F26 ="2.7"),SUM(#REF!),"")</f>
        <v>#REF!</v>
      </c>
      <c r="EU26" s="156" t="e">
        <f>IF(AND(DI26 = 2012,F26 ="2.8"),SUM(#REF!),"")</f>
        <v>#REF!</v>
      </c>
      <c r="EV26" s="156" t="e">
        <f>IF(AND(DI26 = 2012,F26 ="2.9"),SUM(#REF!),"")</f>
        <v>#REF!</v>
      </c>
      <c r="EW26" s="156" t="e">
        <f>IF(AND(DI26 = 2012,F26 ="2.10"),SUM(#REF!),"")</f>
        <v>#REF!</v>
      </c>
      <c r="EX26" s="156" t="e">
        <f>IF(AND(DI26 = 2012,F26 ="2.11"),SUM(#REF!),"")</f>
        <v>#REF!</v>
      </c>
      <c r="EY26" s="156" t="e">
        <f>IF(AND(DI26 = 2012,F26 ="2.12"),SUM(#REF!),"")</f>
        <v>#REF!</v>
      </c>
      <c r="EZ26" s="156" t="e">
        <f>IF(AND(DI26 = 2012,F26 ="2.13"),SUM(#REF!),"")</f>
        <v>#REF!</v>
      </c>
      <c r="FA26" s="156" t="e">
        <f>IF(AND(DI26 = 2012,F26 ="2.14"),SUM(#REF!),"")</f>
        <v>#REF!</v>
      </c>
      <c r="FB26" s="156" t="e">
        <f>IF(AND(DI26 = 2012,F26 ="2.15"),SUM(#REF!),"")</f>
        <v>#REF!</v>
      </c>
      <c r="FC26" s="156" t="e">
        <f>IF(AND(DI26 = 2012,F26 ="3.1"),SUM(#REF!),"")</f>
        <v>#REF!</v>
      </c>
      <c r="FD26" s="156" t="e">
        <f>IF(AND(DI26 = 2012,F26 ="3.2"),SUM(#REF!),"")</f>
        <v>#REF!</v>
      </c>
      <c r="FE26" s="156" t="e">
        <f>IF(AND(DI26 = 2012,F26 ="3.3"),SUM(#REF!),"")</f>
        <v>#REF!</v>
      </c>
      <c r="FF26" s="156" t="e">
        <f>IF(AND(DI26 = 2012,F26 ="3.4"),SUM(#REF!),"")</f>
        <v>#REF!</v>
      </c>
      <c r="FG26" s="156" t="e">
        <f>IF(AND(DI26 = 2012,F26 ="3.5"),SUM(#REF!),"")</f>
        <v>#REF!</v>
      </c>
      <c r="FI26" s="169" t="s">
        <v>16</v>
      </c>
    </row>
    <row r="27" spans="1:165" s="173" customFormat="1" ht="12.75" x14ac:dyDescent="0.2">
      <c r="A27" s="163">
        <f t="shared" si="73"/>
        <v>8</v>
      </c>
      <c r="B27" s="146"/>
      <c r="C27" s="147"/>
      <c r="D27" s="148"/>
      <c r="E27" s="149"/>
      <c r="F27" s="150"/>
      <c r="G27" s="148"/>
      <c r="H27" s="148"/>
      <c r="I27" s="170"/>
      <c r="J27" s="152"/>
      <c r="K27" s="153"/>
      <c r="L27" s="154"/>
      <c r="M27" s="155" t="e">
        <f t="shared" si="0"/>
        <v>#REF!</v>
      </c>
      <c r="N27" s="156" t="e">
        <f t="shared" si="1"/>
        <v>#REF!</v>
      </c>
      <c r="O27" s="156" t="e">
        <f t="shared" si="2"/>
        <v>#REF!</v>
      </c>
      <c r="P27" s="156" t="e">
        <f t="shared" si="3"/>
        <v>#REF!</v>
      </c>
      <c r="Q27" s="156" t="e">
        <f t="shared" si="4"/>
        <v>#REF!</v>
      </c>
      <c r="R27" s="156" t="e">
        <f t="shared" si="5"/>
        <v>#REF!</v>
      </c>
      <c r="S27" s="156" t="e">
        <f t="shared" si="6"/>
        <v>#REF!</v>
      </c>
      <c r="T27" s="156" t="e">
        <f t="shared" si="7"/>
        <v>#REF!</v>
      </c>
      <c r="U27" s="156" t="e">
        <f t="shared" si="8"/>
        <v>#REF!</v>
      </c>
      <c r="V27" s="156" t="e">
        <f t="shared" si="9"/>
        <v>#REF!</v>
      </c>
      <c r="W27" s="156" t="e">
        <f t="shared" si="10"/>
        <v>#REF!</v>
      </c>
      <c r="X27" s="156" t="e">
        <f t="shared" si="11"/>
        <v>#REF!</v>
      </c>
      <c r="Y27" s="156" t="e">
        <f t="shared" si="12"/>
        <v>#REF!</v>
      </c>
      <c r="Z27" s="156" t="e">
        <f t="shared" si="13"/>
        <v>#REF!</v>
      </c>
      <c r="AA27" s="156" t="e">
        <f t="shared" si="14"/>
        <v>#REF!</v>
      </c>
      <c r="AB27" s="156" t="e">
        <f t="shared" si="15"/>
        <v>#REF!</v>
      </c>
      <c r="AC27" s="156" t="e">
        <f t="shared" si="16"/>
        <v>#REF!</v>
      </c>
      <c r="AD27" s="156" t="e">
        <f t="shared" si="17"/>
        <v>#REF!</v>
      </c>
      <c r="AE27" s="156" t="e">
        <f>IF(AND(AK27 = 2010,F27 ="2.15"),SUM(#REF!),"0")</f>
        <v>#REF!</v>
      </c>
      <c r="AF27" s="156" t="e">
        <f t="shared" si="18"/>
        <v>#REF!</v>
      </c>
      <c r="AG27" s="156" t="e">
        <f t="shared" si="19"/>
        <v>#REF!</v>
      </c>
      <c r="AH27" s="156" t="e">
        <f t="shared" si="20"/>
        <v>#REF!</v>
      </c>
      <c r="AI27" s="156" t="e">
        <f t="shared" si="21"/>
        <v>#REF!</v>
      </c>
      <c r="AJ27" s="156" t="e">
        <f t="shared" si="22"/>
        <v>#REF!</v>
      </c>
      <c r="AK27" s="157" t="e">
        <f>#REF!</f>
        <v>#REF!</v>
      </c>
      <c r="AL27" s="156" t="e">
        <f>IF(AND(AK27 = 2010,F27 ="1.1"),SUM(#REF!),"")</f>
        <v>#REF!</v>
      </c>
      <c r="AM27" s="156" t="e">
        <f>IF(AND(AK27 = 2010,F27 ="1.2"),SUM(#REF!),"")</f>
        <v>#REF!</v>
      </c>
      <c r="AN27" s="156" t="e">
        <f>IF(AND(AK27 = 2010,F27 ="1.3"),SUM(#REF!),"")</f>
        <v>#REF!</v>
      </c>
      <c r="AO27" s="156" t="e">
        <f>IF(AND(AK27 = 2010,F27 ="1.4"),SUM(#REF!),"")</f>
        <v>#REF!</v>
      </c>
      <c r="AP27" s="156" t="e">
        <f>IF(AND(AK27 = 2010,F27 ="2.1"),SUM(#REF!),"")</f>
        <v>#REF!</v>
      </c>
      <c r="AQ27" s="156" t="e">
        <f>IF(AND(AK27 = 2010,F27 ="2.2"),SUM(#REF!),"")</f>
        <v>#REF!</v>
      </c>
      <c r="AR27" s="156" t="e">
        <f>IF(AND(AK27 = 2010,F27 ="2.3"),SUM(#REF!),"")</f>
        <v>#REF!</v>
      </c>
      <c r="AS27" s="156" t="e">
        <f>IF(AND(AK27 = 2010,F27 ="2.4"),SUM(#REF!),"")</f>
        <v>#REF!</v>
      </c>
      <c r="AT27" s="156" t="e">
        <f>IF(AND(AK27 = 2010,F27 ="2.5"),SUM(#REF!),"")</f>
        <v>#REF!</v>
      </c>
      <c r="AU27" s="156" t="e">
        <f>IF(AND(AK27 = 2010,F27 ="2.6"),SUM(#REF!),"")</f>
        <v>#REF!</v>
      </c>
      <c r="AV27" s="156" t="e">
        <f>IF(AND(AK27 = 2010,F27 ="2.7"),SUM(#REF!),"")</f>
        <v>#REF!</v>
      </c>
      <c r="AW27" s="156" t="e">
        <f>IF(AND(AK27 = 2010,F27 ="2.8"),SUM(#REF!),"")</f>
        <v>#REF!</v>
      </c>
      <c r="AX27" s="156" t="e">
        <f>IF(AND(AK27 = 2010,F27 ="2.9"),SUM(#REF!),"")</f>
        <v>#REF!</v>
      </c>
      <c r="AY27" s="156" t="e">
        <f>IF(AND(AK27 = 2010,F27 ="2.10"),SUM(#REF!),"")</f>
        <v>#REF!</v>
      </c>
      <c r="AZ27" s="156" t="e">
        <f>IF(AND(AK27 = 2010,F27 ="2.11"),SUM(#REF!),"")</f>
        <v>#REF!</v>
      </c>
      <c r="BA27" s="156" t="e">
        <f>IF(AND(AK27 = 2010,F27 ="2.12"),SUM(#REF!),"")</f>
        <v>#REF!</v>
      </c>
      <c r="BB27" s="156" t="e">
        <f>IF(AND(AK27 = 2010,F27 ="2.13"),SUM(#REF!),"")</f>
        <v>#REF!</v>
      </c>
      <c r="BC27" s="156" t="e">
        <f>IF(AND(AK27 = 2010,F27 ="2.14"),SUM(#REF!),"")</f>
        <v>#REF!</v>
      </c>
      <c r="BD27" s="156" t="e">
        <f>IF(AND(AK27 = 2010,F27 ="2.15"),SUM(#REF!),"")</f>
        <v>#REF!</v>
      </c>
      <c r="BE27" s="156" t="e">
        <f>IF(AND(AK27 = 2010,F27 ="3.1"),SUM(#REF!),"")</f>
        <v>#REF!</v>
      </c>
      <c r="BF27" s="156" t="e">
        <f>IF(AND(AK27 = 2010,F27 ="3.2"),SUM(#REF!),"")</f>
        <v>#REF!</v>
      </c>
      <c r="BG27" s="156" t="e">
        <f>IF(AND(AK27 = 2010,F27 ="3.3"),SUM(#REF!),"")</f>
        <v>#REF!</v>
      </c>
      <c r="BH27" s="156" t="e">
        <f>IF(AND(AK27 = 2010,F27 ="3.4"),SUM(#REF!),"")</f>
        <v>#REF!</v>
      </c>
      <c r="BI27" s="156" t="e">
        <f>IF(AND(AK27 = 2010,F27 ="3.5"),SUM(#REF!),"")</f>
        <v>#REF!</v>
      </c>
      <c r="BJ27" s="156" t="e">
        <f>#REF!</f>
        <v>#REF!</v>
      </c>
      <c r="BK27" s="158" t="e">
        <f t="shared" si="23"/>
        <v>#REF!</v>
      </c>
      <c r="BL27" s="158" t="e">
        <f t="shared" si="24"/>
        <v>#REF!</v>
      </c>
      <c r="BM27" s="158" t="e">
        <f t="shared" si="25"/>
        <v>#REF!</v>
      </c>
      <c r="BN27" s="158" t="e">
        <f t="shared" si="26"/>
        <v>#REF!</v>
      </c>
      <c r="BO27" s="158" t="e">
        <f t="shared" si="27"/>
        <v>#REF!</v>
      </c>
      <c r="BP27" s="158" t="e">
        <f t="shared" si="28"/>
        <v>#REF!</v>
      </c>
      <c r="BQ27" s="158" t="e">
        <f t="shared" si="29"/>
        <v>#REF!</v>
      </c>
      <c r="BR27" s="158" t="e">
        <f t="shared" si="30"/>
        <v>#REF!</v>
      </c>
      <c r="BS27" s="158" t="e">
        <f t="shared" si="31"/>
        <v>#REF!</v>
      </c>
      <c r="BT27" s="158" t="e">
        <f t="shared" si="32"/>
        <v>#REF!</v>
      </c>
      <c r="BU27" s="158" t="e">
        <f t="shared" si="33"/>
        <v>#REF!</v>
      </c>
      <c r="BV27" s="158" t="e">
        <f t="shared" si="34"/>
        <v>#REF!</v>
      </c>
      <c r="BW27" s="158" t="e">
        <f t="shared" si="35"/>
        <v>#REF!</v>
      </c>
      <c r="BX27" s="158" t="e">
        <f t="shared" si="36"/>
        <v>#REF!</v>
      </c>
      <c r="BY27" s="158" t="e">
        <f t="shared" si="37"/>
        <v>#REF!</v>
      </c>
      <c r="BZ27" s="158" t="e">
        <f t="shared" si="38"/>
        <v>#REF!</v>
      </c>
      <c r="CA27" s="158" t="e">
        <f t="shared" si="39"/>
        <v>#REF!</v>
      </c>
      <c r="CB27" s="158" t="e">
        <f t="shared" si="40"/>
        <v>#REF!</v>
      </c>
      <c r="CC27" s="158" t="e">
        <f t="shared" si="41"/>
        <v>#REF!</v>
      </c>
      <c r="CD27" s="158" t="e">
        <f t="shared" si="42"/>
        <v>#REF!</v>
      </c>
      <c r="CE27" s="158" t="e">
        <f t="shared" si="43"/>
        <v>#REF!</v>
      </c>
      <c r="CF27" s="158" t="e">
        <f t="shared" si="44"/>
        <v>#REF!</v>
      </c>
      <c r="CG27" s="158" t="e">
        <f t="shared" si="45"/>
        <v>#REF!</v>
      </c>
      <c r="CH27" s="158" t="e">
        <f t="shared" si="46"/>
        <v>#REF!</v>
      </c>
      <c r="CI27" s="159" t="e">
        <f t="shared" si="47"/>
        <v>#REF!</v>
      </c>
      <c r="CJ27" s="160" t="e">
        <f>IF(AND(BJ27 = 2011,F27 ="1.1"),SUM(#REF!),"")</f>
        <v>#REF!</v>
      </c>
      <c r="CK27" s="158" t="e">
        <f>IF(AND(BJ27 = 2011,F27 ="1.2"),SUM(#REF!),"")</f>
        <v>#REF!</v>
      </c>
      <c r="CL27" s="158" t="e">
        <f>IF(AND(BJ27 = 2011,F27 ="1.3"),SUM(#REF!),"")</f>
        <v>#REF!</v>
      </c>
      <c r="CM27" s="158" t="e">
        <f>IF(AND(BJ27 = 2011,F27 ="1.4"),SUM(#REF!),"")</f>
        <v>#REF!</v>
      </c>
      <c r="CN27" s="158" t="e">
        <f>IF(AND(BJ27 = 2011,F27 ="1.5"),SUM(#REF!),"")</f>
        <v>#REF!</v>
      </c>
      <c r="CO27" s="158" t="e">
        <f>IF(AND(BJ27 = 2011,F27 ="2.1"),SUM(#REF!),"")</f>
        <v>#REF!</v>
      </c>
      <c r="CP27" s="158" t="e">
        <f>IF(AND(BJ27 = 2011,F27 ="2.2"),SUM(#REF!),"")</f>
        <v>#REF!</v>
      </c>
      <c r="CQ27" s="158" t="e">
        <f>IF(AND(BJ27 = 2011,F27 ="2.3"),SUM(#REF!),"")</f>
        <v>#REF!</v>
      </c>
      <c r="CR27" s="158" t="e">
        <f>IF(AND(BJ27 = 2011,F27 ="2.4"),SUM(#REF!),"")</f>
        <v>#REF!</v>
      </c>
      <c r="CS27" s="158" t="e">
        <f>IF(AND(BJ27 = 2011,F27 ="2.5"),SUM(#REF!),"")</f>
        <v>#REF!</v>
      </c>
      <c r="CT27" s="158" t="e">
        <f>IF(AND(BJ27 = 2011,F27 ="2.6"),SUM(#REF!),"")</f>
        <v>#REF!</v>
      </c>
      <c r="CU27" s="158" t="e">
        <f>IF(AND(BJ27 = 2011,F27 ="2.7"),SUM(#REF!),"")</f>
        <v>#REF!</v>
      </c>
      <c r="CV27" s="158" t="e">
        <f>IF(AND(BJ27 = 2011,F27 ="2.8"),SUM(#REF!),"")</f>
        <v>#REF!</v>
      </c>
      <c r="CW27" s="158" t="e">
        <f>IF(AND(BJ27 = 2011,F27 ="2.9"),SUM(#REF!),"")</f>
        <v>#REF!</v>
      </c>
      <c r="CX27" s="158" t="e">
        <f>IF(AND(BJ27 = 2011,F27 ="2.10"),SUM(#REF!),"")</f>
        <v>#REF!</v>
      </c>
      <c r="CY27" s="158" t="e">
        <f>IF(AND(BJ27 = 2011,F27 ="2.11"),SUM(#REF!),"")</f>
        <v>#REF!</v>
      </c>
      <c r="CZ27" s="158" t="e">
        <f>IF(AND(BJ27 = 2011,F27 ="2.12"),SUM(#REF!),"")</f>
        <v>#REF!</v>
      </c>
      <c r="DA27" s="158" t="e">
        <f>IF(AND(BJ27 = 2011,F27 ="2.13"),SUM(#REF!),"")</f>
        <v>#REF!</v>
      </c>
      <c r="DB27" s="158" t="e">
        <f>IF(AND(BJ27 = 2011,F27 ="2.14"),SUM(#REF!),"")</f>
        <v>#REF!</v>
      </c>
      <c r="DC27" s="158" t="e">
        <f>IF(AND(BJ27 = 2011,F27 ="2.15"),SUM(#REF!),"")</f>
        <v>#REF!</v>
      </c>
      <c r="DD27" s="158" t="e">
        <f>IF(AND(BJ27 = 2011,F27 ="3.1"),SUM(#REF!),"")</f>
        <v>#REF!</v>
      </c>
      <c r="DE27" s="158" t="e">
        <f>IF(AND(BJ27 = 2011,F27 ="3.2"),SUM(#REF!),"")</f>
        <v>#REF!</v>
      </c>
      <c r="DF27" s="158" t="e">
        <f>IF(AND(BJ27 = 2011,F27 ="3.3"),SUM(#REF!),"")</f>
        <v>#REF!</v>
      </c>
      <c r="DG27" s="158" t="e">
        <f>IF(AND(BJ27 = 2011,F27 ="3.4"),SUM(#REF!),"")</f>
        <v>#REF!</v>
      </c>
      <c r="DH27" s="158" t="e">
        <f>IF(AND(BJ27 = 2011,F27 ="3.5"),SUM(#REF!),"")</f>
        <v>#REF!</v>
      </c>
      <c r="DI27" s="161" t="e">
        <f>#REF!</f>
        <v>#REF!</v>
      </c>
      <c r="DJ27" s="158" t="e">
        <f t="shared" si="48"/>
        <v>#REF!</v>
      </c>
      <c r="DK27" s="158" t="e">
        <f t="shared" si="49"/>
        <v>#REF!</v>
      </c>
      <c r="DL27" s="158" t="e">
        <f t="shared" si="50"/>
        <v>#REF!</v>
      </c>
      <c r="DM27" s="158" t="e">
        <f t="shared" si="51"/>
        <v>#REF!</v>
      </c>
      <c r="DN27" s="158" t="e">
        <f t="shared" si="52"/>
        <v>#REF!</v>
      </c>
      <c r="DO27" s="158" t="e">
        <f t="shared" si="53"/>
        <v>#REF!</v>
      </c>
      <c r="DP27" s="158" t="e">
        <f t="shared" si="54"/>
        <v>#REF!</v>
      </c>
      <c r="DQ27" s="158" t="e">
        <f t="shared" si="55"/>
        <v>#REF!</v>
      </c>
      <c r="DR27" s="158" t="e">
        <f t="shared" si="56"/>
        <v>#REF!</v>
      </c>
      <c r="DS27" s="158" t="e">
        <f t="shared" si="57"/>
        <v>#REF!</v>
      </c>
      <c r="DT27" s="158" t="e">
        <f t="shared" si="58"/>
        <v>#REF!</v>
      </c>
      <c r="DU27" s="158" t="e">
        <f t="shared" si="59"/>
        <v>#REF!</v>
      </c>
      <c r="DV27" s="158" t="e">
        <f t="shared" si="60"/>
        <v>#REF!</v>
      </c>
      <c r="DW27" s="158" t="e">
        <f t="shared" si="61"/>
        <v>#REF!</v>
      </c>
      <c r="DX27" s="158" t="e">
        <f t="shared" si="62"/>
        <v>#REF!</v>
      </c>
      <c r="DY27" s="158" t="e">
        <f t="shared" si="63"/>
        <v>#REF!</v>
      </c>
      <c r="DZ27" s="158" t="e">
        <f t="shared" si="64"/>
        <v>#REF!</v>
      </c>
      <c r="EA27" s="158" t="e">
        <f t="shared" si="65"/>
        <v>#REF!</v>
      </c>
      <c r="EB27" s="158" t="e">
        <f t="shared" si="66"/>
        <v>#REF!</v>
      </c>
      <c r="EC27" s="158" t="e">
        <f t="shared" si="67"/>
        <v>#REF!</v>
      </c>
      <c r="ED27" s="158" t="e">
        <f t="shared" si="68"/>
        <v>#REF!</v>
      </c>
      <c r="EE27" s="158" t="e">
        <f t="shared" si="69"/>
        <v>#REF!</v>
      </c>
      <c r="EF27" s="158" t="e">
        <f t="shared" si="70"/>
        <v>#REF!</v>
      </c>
      <c r="EG27" s="158" t="e">
        <f t="shared" si="71"/>
        <v>#REF!</v>
      </c>
      <c r="EH27" s="159" t="e">
        <f t="shared" si="72"/>
        <v>#REF!</v>
      </c>
      <c r="EI27" s="156" t="e">
        <f>IF(AND(DI27 = 2012,F27 ="1.1"),SUM(#REF!),"")</f>
        <v>#REF!</v>
      </c>
      <c r="EJ27" s="156" t="e">
        <f>IF(AND(DI27 = 2012,F27 ="1.2"),SUM(#REF!),"")</f>
        <v>#REF!</v>
      </c>
      <c r="EK27" s="156" t="e">
        <f>IF(AND(DI27 = 2012,F27 ="1.3"),SUM(#REF!),"")</f>
        <v>#REF!</v>
      </c>
      <c r="EL27" s="156" t="e">
        <f>IF(AND(DI27 = 2012,F27 ="1.4"),SUM(#REF!),"")</f>
        <v>#REF!</v>
      </c>
      <c r="EM27" s="156" t="e">
        <f>IF(AND(DI27 = 2012,F27 ="1.5"),SUM(#REF!),"")</f>
        <v>#REF!</v>
      </c>
      <c r="EN27" s="156" t="e">
        <f>IF(AND(DI27 = 2012,F27 ="2.1"),SUM(#REF!),"")</f>
        <v>#REF!</v>
      </c>
      <c r="EO27" s="156" t="e">
        <f>IF(AND(DI27 = 2012,F27 ="2.2"),SUM(#REF!),"")</f>
        <v>#REF!</v>
      </c>
      <c r="EP27" s="156" t="e">
        <f>IF(AND(DI27 = 2012,F27 ="2.3"),SUM(#REF!),"")</f>
        <v>#REF!</v>
      </c>
      <c r="EQ27" s="156" t="e">
        <f>IF(AND(DI27 = 2012,F27 ="2.4"),SUM(#REF!),"")</f>
        <v>#REF!</v>
      </c>
      <c r="ER27" s="156" t="e">
        <f>IF(AND(DI27 = 2012,F27 ="2.5"),SUM(#REF!),"")</f>
        <v>#REF!</v>
      </c>
      <c r="ES27" s="156" t="e">
        <f>IF(AND(DI27 = 2012,F27 ="2.6"),SUM(#REF!),"")</f>
        <v>#REF!</v>
      </c>
      <c r="ET27" s="156" t="e">
        <f>IF(AND(DI27 = 2012,F27 ="2.7"),SUM(#REF!),"")</f>
        <v>#REF!</v>
      </c>
      <c r="EU27" s="156" t="e">
        <f>IF(AND(DI27 = 2012,F27 ="2.8"),SUM(#REF!),"")</f>
        <v>#REF!</v>
      </c>
      <c r="EV27" s="156" t="e">
        <f>IF(AND(DI27 = 2012,F27 ="2.9"),SUM(#REF!),"")</f>
        <v>#REF!</v>
      </c>
      <c r="EW27" s="156" t="e">
        <f>IF(AND(DI27 = 2012,F27 ="2.10"),SUM(#REF!),"")</f>
        <v>#REF!</v>
      </c>
      <c r="EX27" s="156" t="e">
        <f>IF(AND(DI27 = 2012,F27 ="2.11"),SUM(#REF!),"")</f>
        <v>#REF!</v>
      </c>
      <c r="EY27" s="156" t="e">
        <f>IF(AND(DI27 = 2012,F27 ="2.12"),SUM(#REF!),"")</f>
        <v>#REF!</v>
      </c>
      <c r="EZ27" s="156" t="e">
        <f>IF(AND(DI27 = 2012,F27 ="2.13"),SUM(#REF!),"")</f>
        <v>#REF!</v>
      </c>
      <c r="FA27" s="156" t="e">
        <f>IF(AND(DI27 = 2012,F27 ="2.14"),SUM(#REF!),"")</f>
        <v>#REF!</v>
      </c>
      <c r="FB27" s="156" t="e">
        <f>IF(AND(DI27 = 2012,F27 ="2.15"),SUM(#REF!),"")</f>
        <v>#REF!</v>
      </c>
      <c r="FC27" s="156" t="e">
        <f>IF(AND(DI27 = 2012,F27 ="3.1"),SUM(#REF!),"")</f>
        <v>#REF!</v>
      </c>
      <c r="FD27" s="156" t="e">
        <f>IF(AND(DI27 = 2012,F27 ="3.2"),SUM(#REF!),"")</f>
        <v>#REF!</v>
      </c>
      <c r="FE27" s="156" t="e">
        <f>IF(AND(DI27 = 2012,F27 ="3.3"),SUM(#REF!),"")</f>
        <v>#REF!</v>
      </c>
      <c r="FF27" s="156" t="e">
        <f>IF(AND(DI27 = 2012,F27 ="3.4"),SUM(#REF!),"")</f>
        <v>#REF!</v>
      </c>
      <c r="FG27" s="156" t="e">
        <f>IF(AND(DI27 = 2012,F27 ="3.5"),SUM(#REF!),"")</f>
        <v>#REF!</v>
      </c>
      <c r="FI27" s="169" t="s">
        <v>18</v>
      </c>
    </row>
    <row r="28" spans="1:165" s="173" customFormat="1" ht="12.75" x14ac:dyDescent="0.2">
      <c r="A28" s="163">
        <f t="shared" si="73"/>
        <v>9</v>
      </c>
      <c r="B28" s="146"/>
      <c r="C28" s="147"/>
      <c r="D28" s="148"/>
      <c r="E28" s="149"/>
      <c r="F28" s="150"/>
      <c r="G28" s="148"/>
      <c r="H28" s="148"/>
      <c r="I28" s="170"/>
      <c r="J28" s="152"/>
      <c r="K28" s="153"/>
      <c r="L28" s="154"/>
      <c r="M28" s="155" t="e">
        <f t="shared" si="0"/>
        <v>#REF!</v>
      </c>
      <c r="N28" s="156" t="e">
        <f t="shared" si="1"/>
        <v>#REF!</v>
      </c>
      <c r="O28" s="156" t="e">
        <f t="shared" si="2"/>
        <v>#REF!</v>
      </c>
      <c r="P28" s="156" t="e">
        <f t="shared" si="3"/>
        <v>#REF!</v>
      </c>
      <c r="Q28" s="156" t="e">
        <f t="shared" si="4"/>
        <v>#REF!</v>
      </c>
      <c r="R28" s="156" t="e">
        <f t="shared" si="5"/>
        <v>#REF!</v>
      </c>
      <c r="S28" s="156" t="e">
        <f t="shared" si="6"/>
        <v>#REF!</v>
      </c>
      <c r="T28" s="156" t="e">
        <f t="shared" si="7"/>
        <v>#REF!</v>
      </c>
      <c r="U28" s="156" t="e">
        <f t="shared" si="8"/>
        <v>#REF!</v>
      </c>
      <c r="V28" s="156" t="e">
        <f t="shared" si="9"/>
        <v>#REF!</v>
      </c>
      <c r="W28" s="156" t="e">
        <f t="shared" si="10"/>
        <v>#REF!</v>
      </c>
      <c r="X28" s="156" t="e">
        <f t="shared" si="11"/>
        <v>#REF!</v>
      </c>
      <c r="Y28" s="156" t="e">
        <f t="shared" si="12"/>
        <v>#REF!</v>
      </c>
      <c r="Z28" s="156" t="e">
        <f t="shared" si="13"/>
        <v>#REF!</v>
      </c>
      <c r="AA28" s="156" t="e">
        <f t="shared" si="14"/>
        <v>#REF!</v>
      </c>
      <c r="AB28" s="156" t="e">
        <f t="shared" si="15"/>
        <v>#REF!</v>
      </c>
      <c r="AC28" s="156" t="e">
        <f t="shared" si="16"/>
        <v>#REF!</v>
      </c>
      <c r="AD28" s="156" t="e">
        <f t="shared" si="17"/>
        <v>#REF!</v>
      </c>
      <c r="AE28" s="156" t="e">
        <f>IF(AND(AK28 = 2010,F28 ="2.15"),SUM(#REF!),"0")</f>
        <v>#REF!</v>
      </c>
      <c r="AF28" s="156" t="e">
        <f t="shared" si="18"/>
        <v>#REF!</v>
      </c>
      <c r="AG28" s="156" t="e">
        <f t="shared" si="19"/>
        <v>#REF!</v>
      </c>
      <c r="AH28" s="156" t="e">
        <f t="shared" si="20"/>
        <v>#REF!</v>
      </c>
      <c r="AI28" s="156" t="e">
        <f t="shared" si="21"/>
        <v>#REF!</v>
      </c>
      <c r="AJ28" s="156" t="e">
        <f t="shared" si="22"/>
        <v>#REF!</v>
      </c>
      <c r="AK28" s="157" t="e">
        <f>#REF!</f>
        <v>#REF!</v>
      </c>
      <c r="AL28" s="156" t="e">
        <f>IF(AND(AK28 = 2010,F28 ="1.1"),SUM(#REF!),"")</f>
        <v>#REF!</v>
      </c>
      <c r="AM28" s="156" t="e">
        <f>IF(AND(AK28 = 2010,F28 ="1.2"),SUM(#REF!),"")</f>
        <v>#REF!</v>
      </c>
      <c r="AN28" s="156" t="e">
        <f>IF(AND(AK28 = 2010,F28 ="1.3"),SUM(#REF!),"")</f>
        <v>#REF!</v>
      </c>
      <c r="AO28" s="156" t="e">
        <f>IF(AND(AK28 = 2010,F28 ="1.4"),SUM(#REF!),"")</f>
        <v>#REF!</v>
      </c>
      <c r="AP28" s="156" t="e">
        <f>IF(AND(AK28 = 2010,F28 ="2.1"),SUM(#REF!),"")</f>
        <v>#REF!</v>
      </c>
      <c r="AQ28" s="156" t="e">
        <f>IF(AND(AK28 = 2010,F28 ="2.2"),SUM(#REF!),"")</f>
        <v>#REF!</v>
      </c>
      <c r="AR28" s="156" t="e">
        <f>IF(AND(AK28 = 2010,F28 ="2.3"),SUM(#REF!),"")</f>
        <v>#REF!</v>
      </c>
      <c r="AS28" s="156" t="e">
        <f>IF(AND(AK28 = 2010,F28 ="2.4"),SUM(#REF!),"")</f>
        <v>#REF!</v>
      </c>
      <c r="AT28" s="156" t="e">
        <f>IF(AND(AK28 = 2010,F28 ="2.5"),SUM(#REF!),"")</f>
        <v>#REF!</v>
      </c>
      <c r="AU28" s="156" t="e">
        <f>IF(AND(AK28 = 2010,F28 ="2.6"),SUM(#REF!),"")</f>
        <v>#REF!</v>
      </c>
      <c r="AV28" s="156" t="e">
        <f>IF(AND(AK28 = 2010,F28 ="2.7"),SUM(#REF!),"")</f>
        <v>#REF!</v>
      </c>
      <c r="AW28" s="156" t="e">
        <f>IF(AND(AK28 = 2010,F28 ="2.8"),SUM(#REF!),"")</f>
        <v>#REF!</v>
      </c>
      <c r="AX28" s="156" t="e">
        <f>IF(AND(AK28 = 2010,F28 ="2.9"),SUM(#REF!),"")</f>
        <v>#REF!</v>
      </c>
      <c r="AY28" s="156" t="e">
        <f>IF(AND(AK28 = 2010,F28 ="2.10"),SUM(#REF!),"")</f>
        <v>#REF!</v>
      </c>
      <c r="AZ28" s="156" t="e">
        <f>IF(AND(AK28 = 2010,F28 ="2.11"),SUM(#REF!),"")</f>
        <v>#REF!</v>
      </c>
      <c r="BA28" s="156" t="e">
        <f>IF(AND(AK28 = 2010,F28 ="2.12"),SUM(#REF!),"")</f>
        <v>#REF!</v>
      </c>
      <c r="BB28" s="156" t="e">
        <f>IF(AND(AK28 = 2010,F28 ="2.13"),SUM(#REF!),"")</f>
        <v>#REF!</v>
      </c>
      <c r="BC28" s="156" t="e">
        <f>IF(AND(AK28 = 2010,F28 ="2.14"),SUM(#REF!),"")</f>
        <v>#REF!</v>
      </c>
      <c r="BD28" s="156" t="e">
        <f>IF(AND(AK28 = 2010,F28 ="2.15"),SUM(#REF!),"")</f>
        <v>#REF!</v>
      </c>
      <c r="BE28" s="156" t="e">
        <f>IF(AND(AK28 = 2010,F28 ="3.1"),SUM(#REF!),"")</f>
        <v>#REF!</v>
      </c>
      <c r="BF28" s="156" t="e">
        <f>IF(AND(AK28 = 2010,F28 ="3.2"),SUM(#REF!),"")</f>
        <v>#REF!</v>
      </c>
      <c r="BG28" s="156" t="e">
        <f>IF(AND(AK28 = 2010,F28 ="3.3"),SUM(#REF!),"")</f>
        <v>#REF!</v>
      </c>
      <c r="BH28" s="156" t="e">
        <f>IF(AND(AK28 = 2010,F28 ="3.4"),SUM(#REF!),"")</f>
        <v>#REF!</v>
      </c>
      <c r="BI28" s="156" t="e">
        <f>IF(AND(AK28 = 2010,F28 ="3.5"),SUM(#REF!),"")</f>
        <v>#REF!</v>
      </c>
      <c r="BJ28" s="156" t="e">
        <f>#REF!</f>
        <v>#REF!</v>
      </c>
      <c r="BK28" s="158" t="e">
        <f t="shared" si="23"/>
        <v>#REF!</v>
      </c>
      <c r="BL28" s="158" t="e">
        <f t="shared" si="24"/>
        <v>#REF!</v>
      </c>
      <c r="BM28" s="158" t="e">
        <f t="shared" si="25"/>
        <v>#REF!</v>
      </c>
      <c r="BN28" s="158" t="e">
        <f t="shared" si="26"/>
        <v>#REF!</v>
      </c>
      <c r="BO28" s="158" t="e">
        <f t="shared" si="27"/>
        <v>#REF!</v>
      </c>
      <c r="BP28" s="158" t="e">
        <f t="shared" si="28"/>
        <v>#REF!</v>
      </c>
      <c r="BQ28" s="158" t="e">
        <f t="shared" si="29"/>
        <v>#REF!</v>
      </c>
      <c r="BR28" s="158" t="e">
        <f t="shared" si="30"/>
        <v>#REF!</v>
      </c>
      <c r="BS28" s="158" t="e">
        <f t="shared" si="31"/>
        <v>#REF!</v>
      </c>
      <c r="BT28" s="158" t="e">
        <f t="shared" si="32"/>
        <v>#REF!</v>
      </c>
      <c r="BU28" s="158" t="e">
        <f t="shared" si="33"/>
        <v>#REF!</v>
      </c>
      <c r="BV28" s="158" t="e">
        <f t="shared" si="34"/>
        <v>#REF!</v>
      </c>
      <c r="BW28" s="158" t="e">
        <f t="shared" si="35"/>
        <v>#REF!</v>
      </c>
      <c r="BX28" s="158" t="e">
        <f t="shared" si="36"/>
        <v>#REF!</v>
      </c>
      <c r="BY28" s="158" t="e">
        <f t="shared" si="37"/>
        <v>#REF!</v>
      </c>
      <c r="BZ28" s="158" t="e">
        <f t="shared" si="38"/>
        <v>#REF!</v>
      </c>
      <c r="CA28" s="158" t="e">
        <f t="shared" si="39"/>
        <v>#REF!</v>
      </c>
      <c r="CB28" s="158" t="e">
        <f t="shared" si="40"/>
        <v>#REF!</v>
      </c>
      <c r="CC28" s="158" t="e">
        <f t="shared" si="41"/>
        <v>#REF!</v>
      </c>
      <c r="CD28" s="158" t="e">
        <f t="shared" si="42"/>
        <v>#REF!</v>
      </c>
      <c r="CE28" s="158" t="e">
        <f t="shared" si="43"/>
        <v>#REF!</v>
      </c>
      <c r="CF28" s="158" t="e">
        <f t="shared" si="44"/>
        <v>#REF!</v>
      </c>
      <c r="CG28" s="158" t="e">
        <f t="shared" si="45"/>
        <v>#REF!</v>
      </c>
      <c r="CH28" s="158" t="e">
        <f t="shared" si="46"/>
        <v>#REF!</v>
      </c>
      <c r="CI28" s="159" t="e">
        <f t="shared" si="47"/>
        <v>#REF!</v>
      </c>
      <c r="CJ28" s="160" t="e">
        <f>IF(AND(BJ28 = 2011,F28 ="1.1"),SUM(#REF!),"")</f>
        <v>#REF!</v>
      </c>
      <c r="CK28" s="158" t="e">
        <f>IF(AND(BJ28 = 2011,F28 ="1.2"),SUM(#REF!),"")</f>
        <v>#REF!</v>
      </c>
      <c r="CL28" s="158" t="e">
        <f>IF(AND(BJ28 = 2011,F28 ="1.3"),SUM(#REF!),"")</f>
        <v>#REF!</v>
      </c>
      <c r="CM28" s="158" t="e">
        <f>IF(AND(BJ28 = 2011,F28 ="1.4"),SUM(#REF!),"")</f>
        <v>#REF!</v>
      </c>
      <c r="CN28" s="158" t="e">
        <f>IF(AND(BJ28 = 2011,F28 ="1.5"),SUM(#REF!),"")</f>
        <v>#REF!</v>
      </c>
      <c r="CO28" s="158" t="e">
        <f>IF(AND(BJ28 = 2011,F28 ="2.1"),SUM(#REF!),"")</f>
        <v>#REF!</v>
      </c>
      <c r="CP28" s="158" t="e">
        <f>IF(AND(BJ28 = 2011,F28 ="2.2"),SUM(#REF!),"")</f>
        <v>#REF!</v>
      </c>
      <c r="CQ28" s="158" t="e">
        <f>IF(AND(BJ28 = 2011,F28 ="2.3"),SUM(#REF!),"")</f>
        <v>#REF!</v>
      </c>
      <c r="CR28" s="158" t="e">
        <f>IF(AND(BJ28 = 2011,F28 ="2.4"),SUM(#REF!),"")</f>
        <v>#REF!</v>
      </c>
      <c r="CS28" s="158" t="e">
        <f>IF(AND(BJ28 = 2011,F28 ="2.5"),SUM(#REF!),"")</f>
        <v>#REF!</v>
      </c>
      <c r="CT28" s="158" t="e">
        <f>IF(AND(BJ28 = 2011,F28 ="2.6"),SUM(#REF!),"")</f>
        <v>#REF!</v>
      </c>
      <c r="CU28" s="158" t="e">
        <f>IF(AND(BJ28 = 2011,F28 ="2.7"),SUM(#REF!),"")</f>
        <v>#REF!</v>
      </c>
      <c r="CV28" s="158" t="e">
        <f>IF(AND(BJ28 = 2011,F28 ="2.8"),SUM(#REF!),"")</f>
        <v>#REF!</v>
      </c>
      <c r="CW28" s="158" t="e">
        <f>IF(AND(BJ28 = 2011,F28 ="2.9"),SUM(#REF!),"")</f>
        <v>#REF!</v>
      </c>
      <c r="CX28" s="158" t="e">
        <f>IF(AND(BJ28 = 2011,F28 ="2.10"),SUM(#REF!),"")</f>
        <v>#REF!</v>
      </c>
      <c r="CY28" s="158" t="e">
        <f>IF(AND(BJ28 = 2011,F28 ="2.11"),SUM(#REF!),"")</f>
        <v>#REF!</v>
      </c>
      <c r="CZ28" s="158" t="e">
        <f>IF(AND(BJ28 = 2011,F28 ="2.12"),SUM(#REF!),"")</f>
        <v>#REF!</v>
      </c>
      <c r="DA28" s="158" t="e">
        <f>IF(AND(BJ28 = 2011,F28 ="2.13"),SUM(#REF!),"")</f>
        <v>#REF!</v>
      </c>
      <c r="DB28" s="158" t="e">
        <f>IF(AND(BJ28 = 2011,F28 ="2.14"),SUM(#REF!),"")</f>
        <v>#REF!</v>
      </c>
      <c r="DC28" s="158" t="e">
        <f>IF(AND(BJ28 = 2011,F28 ="2.15"),SUM(#REF!),"")</f>
        <v>#REF!</v>
      </c>
      <c r="DD28" s="158" t="e">
        <f>IF(AND(BJ28 = 2011,F28 ="3.1"),SUM(#REF!),"")</f>
        <v>#REF!</v>
      </c>
      <c r="DE28" s="158" t="e">
        <f>IF(AND(BJ28 = 2011,F28 ="3.2"),SUM(#REF!),"")</f>
        <v>#REF!</v>
      </c>
      <c r="DF28" s="158" t="e">
        <f>IF(AND(BJ28 = 2011,F28 ="3.3"),SUM(#REF!),"")</f>
        <v>#REF!</v>
      </c>
      <c r="DG28" s="158" t="e">
        <f>IF(AND(BJ28 = 2011,F28 ="3.4"),SUM(#REF!),"")</f>
        <v>#REF!</v>
      </c>
      <c r="DH28" s="158" t="e">
        <f>IF(AND(BJ28 = 2011,F28 ="3.5"),SUM(#REF!),"")</f>
        <v>#REF!</v>
      </c>
      <c r="DI28" s="161" t="e">
        <f>#REF!</f>
        <v>#REF!</v>
      </c>
      <c r="DJ28" s="158" t="e">
        <f t="shared" si="48"/>
        <v>#REF!</v>
      </c>
      <c r="DK28" s="158" t="e">
        <f t="shared" si="49"/>
        <v>#REF!</v>
      </c>
      <c r="DL28" s="158" t="e">
        <f t="shared" si="50"/>
        <v>#REF!</v>
      </c>
      <c r="DM28" s="158" t="e">
        <f t="shared" si="51"/>
        <v>#REF!</v>
      </c>
      <c r="DN28" s="158" t="e">
        <f t="shared" si="52"/>
        <v>#REF!</v>
      </c>
      <c r="DO28" s="158" t="e">
        <f t="shared" si="53"/>
        <v>#REF!</v>
      </c>
      <c r="DP28" s="158" t="e">
        <f t="shared" si="54"/>
        <v>#REF!</v>
      </c>
      <c r="DQ28" s="158" t="e">
        <f t="shared" si="55"/>
        <v>#REF!</v>
      </c>
      <c r="DR28" s="158" t="e">
        <f t="shared" si="56"/>
        <v>#REF!</v>
      </c>
      <c r="DS28" s="158" t="e">
        <f t="shared" si="57"/>
        <v>#REF!</v>
      </c>
      <c r="DT28" s="158" t="e">
        <f t="shared" si="58"/>
        <v>#REF!</v>
      </c>
      <c r="DU28" s="158" t="e">
        <f t="shared" si="59"/>
        <v>#REF!</v>
      </c>
      <c r="DV28" s="158" t="e">
        <f t="shared" si="60"/>
        <v>#REF!</v>
      </c>
      <c r="DW28" s="158" t="e">
        <f t="shared" si="61"/>
        <v>#REF!</v>
      </c>
      <c r="DX28" s="158" t="e">
        <f t="shared" si="62"/>
        <v>#REF!</v>
      </c>
      <c r="DY28" s="158" t="e">
        <f t="shared" si="63"/>
        <v>#REF!</v>
      </c>
      <c r="DZ28" s="158" t="e">
        <f t="shared" si="64"/>
        <v>#REF!</v>
      </c>
      <c r="EA28" s="158" t="e">
        <f t="shared" si="65"/>
        <v>#REF!</v>
      </c>
      <c r="EB28" s="158" t="e">
        <f t="shared" si="66"/>
        <v>#REF!</v>
      </c>
      <c r="EC28" s="158" t="e">
        <f t="shared" si="67"/>
        <v>#REF!</v>
      </c>
      <c r="ED28" s="158" t="e">
        <f t="shared" si="68"/>
        <v>#REF!</v>
      </c>
      <c r="EE28" s="158" t="e">
        <f t="shared" si="69"/>
        <v>#REF!</v>
      </c>
      <c r="EF28" s="158" t="e">
        <f t="shared" si="70"/>
        <v>#REF!</v>
      </c>
      <c r="EG28" s="158" t="e">
        <f t="shared" si="71"/>
        <v>#REF!</v>
      </c>
      <c r="EH28" s="159" t="e">
        <f t="shared" si="72"/>
        <v>#REF!</v>
      </c>
      <c r="EI28" s="156" t="e">
        <f>IF(AND(DI28 = 2012,F28 ="1.1"),SUM(#REF!),"")</f>
        <v>#REF!</v>
      </c>
      <c r="EJ28" s="156" t="e">
        <f>IF(AND(DI28 = 2012,F28 ="1.2"),SUM(#REF!),"")</f>
        <v>#REF!</v>
      </c>
      <c r="EK28" s="156" t="e">
        <f>IF(AND(DI28 = 2012,F28 ="1.3"),SUM(#REF!),"")</f>
        <v>#REF!</v>
      </c>
      <c r="EL28" s="156" t="e">
        <f>IF(AND(DI28 = 2012,F28 ="1.4"),SUM(#REF!),"")</f>
        <v>#REF!</v>
      </c>
      <c r="EM28" s="156" t="e">
        <f>IF(AND(DI28 = 2012,F28 ="1.5"),SUM(#REF!),"")</f>
        <v>#REF!</v>
      </c>
      <c r="EN28" s="156" t="e">
        <f>IF(AND(DI28 = 2012,F28 ="2.1"),SUM(#REF!),"")</f>
        <v>#REF!</v>
      </c>
      <c r="EO28" s="156" t="e">
        <f>IF(AND(DI28 = 2012,F28 ="2.2"),SUM(#REF!),"")</f>
        <v>#REF!</v>
      </c>
      <c r="EP28" s="156" t="e">
        <f>IF(AND(DI28 = 2012,F28 ="2.3"),SUM(#REF!),"")</f>
        <v>#REF!</v>
      </c>
      <c r="EQ28" s="156" t="e">
        <f>IF(AND(DI28 = 2012,F28 ="2.4"),SUM(#REF!),"")</f>
        <v>#REF!</v>
      </c>
      <c r="ER28" s="156" t="e">
        <f>IF(AND(DI28 = 2012,F28 ="2.5"),SUM(#REF!),"")</f>
        <v>#REF!</v>
      </c>
      <c r="ES28" s="156" t="e">
        <f>IF(AND(DI28 = 2012,F28 ="2.6"),SUM(#REF!),"")</f>
        <v>#REF!</v>
      </c>
      <c r="ET28" s="156" t="e">
        <f>IF(AND(DI28 = 2012,F28 ="2.7"),SUM(#REF!),"")</f>
        <v>#REF!</v>
      </c>
      <c r="EU28" s="156" t="e">
        <f>IF(AND(DI28 = 2012,F28 ="2.8"),SUM(#REF!),"")</f>
        <v>#REF!</v>
      </c>
      <c r="EV28" s="156" t="e">
        <f>IF(AND(DI28 = 2012,F28 ="2.9"),SUM(#REF!),"")</f>
        <v>#REF!</v>
      </c>
      <c r="EW28" s="156" t="e">
        <f>IF(AND(DI28 = 2012,F28 ="2.10"),SUM(#REF!),"")</f>
        <v>#REF!</v>
      </c>
      <c r="EX28" s="156" t="e">
        <f>IF(AND(DI28 = 2012,F28 ="2.11"),SUM(#REF!),"")</f>
        <v>#REF!</v>
      </c>
      <c r="EY28" s="156" t="e">
        <f>IF(AND(DI28 = 2012,F28 ="2.12"),SUM(#REF!),"")</f>
        <v>#REF!</v>
      </c>
      <c r="EZ28" s="156" t="e">
        <f>IF(AND(DI28 = 2012,F28 ="2.13"),SUM(#REF!),"")</f>
        <v>#REF!</v>
      </c>
      <c r="FA28" s="156" t="e">
        <f>IF(AND(DI28 = 2012,F28 ="2.14"),SUM(#REF!),"")</f>
        <v>#REF!</v>
      </c>
      <c r="FB28" s="156" t="e">
        <f>IF(AND(DI28 = 2012,F28 ="2.15"),SUM(#REF!),"")</f>
        <v>#REF!</v>
      </c>
      <c r="FC28" s="156" t="e">
        <f>IF(AND(DI28 = 2012,F28 ="3.1"),SUM(#REF!),"")</f>
        <v>#REF!</v>
      </c>
      <c r="FD28" s="156" t="e">
        <f>IF(AND(DI28 = 2012,F28 ="3.2"),SUM(#REF!),"")</f>
        <v>#REF!</v>
      </c>
      <c r="FE28" s="156" t="e">
        <f>IF(AND(DI28 = 2012,F28 ="3.3"),SUM(#REF!),"")</f>
        <v>#REF!</v>
      </c>
      <c r="FF28" s="156" t="e">
        <f>IF(AND(DI28 = 2012,F28 ="3.4"),SUM(#REF!),"")</f>
        <v>#REF!</v>
      </c>
      <c r="FG28" s="156" t="e">
        <f>IF(AND(DI28 = 2012,F28 ="3.5"),SUM(#REF!),"")</f>
        <v>#REF!</v>
      </c>
      <c r="FI28" s="169" t="s">
        <v>20</v>
      </c>
    </row>
    <row r="29" spans="1:165" s="173" customFormat="1" ht="12.75" x14ac:dyDescent="0.2">
      <c r="A29" s="163">
        <f t="shared" si="73"/>
        <v>10</v>
      </c>
      <c r="B29" s="146"/>
      <c r="C29" s="147"/>
      <c r="D29" s="148"/>
      <c r="E29" s="149"/>
      <c r="F29" s="150"/>
      <c r="G29" s="148"/>
      <c r="H29" s="148"/>
      <c r="I29" s="170"/>
      <c r="J29" s="152"/>
      <c r="K29" s="153"/>
      <c r="L29" s="154"/>
      <c r="M29" s="155" t="e">
        <f t="shared" si="0"/>
        <v>#REF!</v>
      </c>
      <c r="N29" s="156" t="e">
        <f t="shared" si="1"/>
        <v>#REF!</v>
      </c>
      <c r="O29" s="156" t="e">
        <f t="shared" si="2"/>
        <v>#REF!</v>
      </c>
      <c r="P29" s="156" t="e">
        <f t="shared" si="3"/>
        <v>#REF!</v>
      </c>
      <c r="Q29" s="156" t="e">
        <f t="shared" si="4"/>
        <v>#REF!</v>
      </c>
      <c r="R29" s="156" t="e">
        <f t="shared" si="5"/>
        <v>#REF!</v>
      </c>
      <c r="S29" s="156" t="e">
        <f t="shared" si="6"/>
        <v>#REF!</v>
      </c>
      <c r="T29" s="156" t="e">
        <f t="shared" si="7"/>
        <v>#REF!</v>
      </c>
      <c r="U29" s="156" t="e">
        <f t="shared" si="8"/>
        <v>#REF!</v>
      </c>
      <c r="V29" s="156" t="e">
        <f t="shared" si="9"/>
        <v>#REF!</v>
      </c>
      <c r="W29" s="156" t="e">
        <f t="shared" si="10"/>
        <v>#REF!</v>
      </c>
      <c r="X29" s="156" t="e">
        <f t="shared" si="11"/>
        <v>#REF!</v>
      </c>
      <c r="Y29" s="156" t="e">
        <f t="shared" si="12"/>
        <v>#REF!</v>
      </c>
      <c r="Z29" s="156" t="e">
        <f t="shared" si="13"/>
        <v>#REF!</v>
      </c>
      <c r="AA29" s="156" t="e">
        <f t="shared" si="14"/>
        <v>#REF!</v>
      </c>
      <c r="AB29" s="156" t="e">
        <f t="shared" si="15"/>
        <v>#REF!</v>
      </c>
      <c r="AC29" s="156" t="e">
        <f t="shared" si="16"/>
        <v>#REF!</v>
      </c>
      <c r="AD29" s="156" t="e">
        <f t="shared" si="17"/>
        <v>#REF!</v>
      </c>
      <c r="AE29" s="156" t="e">
        <f>IF(AND(AK29 = 2010,F29 ="2.15"),SUM(#REF!),"0")</f>
        <v>#REF!</v>
      </c>
      <c r="AF29" s="156" t="e">
        <f t="shared" si="18"/>
        <v>#REF!</v>
      </c>
      <c r="AG29" s="156" t="e">
        <f t="shared" si="19"/>
        <v>#REF!</v>
      </c>
      <c r="AH29" s="156" t="e">
        <f t="shared" si="20"/>
        <v>#REF!</v>
      </c>
      <c r="AI29" s="156" t="e">
        <f t="shared" si="21"/>
        <v>#REF!</v>
      </c>
      <c r="AJ29" s="156" t="e">
        <f t="shared" si="22"/>
        <v>#REF!</v>
      </c>
      <c r="AK29" s="157" t="e">
        <f>#REF!</f>
        <v>#REF!</v>
      </c>
      <c r="AL29" s="156" t="e">
        <f>IF(AND(AK29 = 2010,F29 ="1.1"),SUM(#REF!),"")</f>
        <v>#REF!</v>
      </c>
      <c r="AM29" s="156" t="e">
        <f>IF(AND(AK29 = 2010,F29 ="1.2"),SUM(#REF!),"")</f>
        <v>#REF!</v>
      </c>
      <c r="AN29" s="156" t="e">
        <f>IF(AND(AK29 = 2010,F29 ="1.3"),SUM(#REF!),"")</f>
        <v>#REF!</v>
      </c>
      <c r="AO29" s="156" t="e">
        <f>IF(AND(AK29 = 2010,F29 ="1.4"),SUM(#REF!),"")</f>
        <v>#REF!</v>
      </c>
      <c r="AP29" s="156" t="e">
        <f>IF(AND(AK29 = 2010,F29 ="2.1"),SUM(#REF!),"")</f>
        <v>#REF!</v>
      </c>
      <c r="AQ29" s="156" t="e">
        <f>IF(AND(AK29 = 2010,F29 ="2.2"),SUM(#REF!),"")</f>
        <v>#REF!</v>
      </c>
      <c r="AR29" s="156" t="e">
        <f>IF(AND(AK29 = 2010,F29 ="2.3"),SUM(#REF!),"")</f>
        <v>#REF!</v>
      </c>
      <c r="AS29" s="156" t="e">
        <f>IF(AND(AK29 = 2010,F29 ="2.4"),SUM(#REF!),"")</f>
        <v>#REF!</v>
      </c>
      <c r="AT29" s="156" t="e">
        <f>IF(AND(AK29 = 2010,F29 ="2.5"),SUM(#REF!),"")</f>
        <v>#REF!</v>
      </c>
      <c r="AU29" s="156" t="e">
        <f>IF(AND(AK29 = 2010,F29 ="2.6"),SUM(#REF!),"")</f>
        <v>#REF!</v>
      </c>
      <c r="AV29" s="156" t="e">
        <f>IF(AND(AK29 = 2010,F29 ="2.7"),SUM(#REF!),"")</f>
        <v>#REF!</v>
      </c>
      <c r="AW29" s="156" t="e">
        <f>IF(AND(AK29 = 2010,F29 ="2.8"),SUM(#REF!),"")</f>
        <v>#REF!</v>
      </c>
      <c r="AX29" s="156" t="e">
        <f>IF(AND(AK29 = 2010,F29 ="2.9"),SUM(#REF!),"")</f>
        <v>#REF!</v>
      </c>
      <c r="AY29" s="156" t="e">
        <f>IF(AND(AK29 = 2010,F29 ="2.10"),SUM(#REF!),"")</f>
        <v>#REF!</v>
      </c>
      <c r="AZ29" s="156" t="e">
        <f>IF(AND(AK29 = 2010,F29 ="2.11"),SUM(#REF!),"")</f>
        <v>#REF!</v>
      </c>
      <c r="BA29" s="156" t="e">
        <f>IF(AND(AK29 = 2010,F29 ="2.12"),SUM(#REF!),"")</f>
        <v>#REF!</v>
      </c>
      <c r="BB29" s="156" t="e">
        <f>IF(AND(AK29 = 2010,F29 ="2.13"),SUM(#REF!),"")</f>
        <v>#REF!</v>
      </c>
      <c r="BC29" s="156" t="e">
        <f>IF(AND(AK29 = 2010,F29 ="2.14"),SUM(#REF!),"")</f>
        <v>#REF!</v>
      </c>
      <c r="BD29" s="156" t="e">
        <f>IF(AND(AK29 = 2010,F29 ="2.15"),SUM(#REF!),"")</f>
        <v>#REF!</v>
      </c>
      <c r="BE29" s="156" t="e">
        <f>IF(AND(AK29 = 2010,F29 ="3.1"),SUM(#REF!),"")</f>
        <v>#REF!</v>
      </c>
      <c r="BF29" s="156" t="e">
        <f>IF(AND(AK29 = 2010,F29 ="3.2"),SUM(#REF!),"")</f>
        <v>#REF!</v>
      </c>
      <c r="BG29" s="156" t="e">
        <f>IF(AND(AK29 = 2010,F29 ="3.3"),SUM(#REF!),"")</f>
        <v>#REF!</v>
      </c>
      <c r="BH29" s="156" t="e">
        <f>IF(AND(AK29 = 2010,F29 ="3.4"),SUM(#REF!),"")</f>
        <v>#REF!</v>
      </c>
      <c r="BI29" s="156" t="e">
        <f>IF(AND(AK29 = 2010,F29 ="3.5"),SUM(#REF!),"")</f>
        <v>#REF!</v>
      </c>
      <c r="BJ29" s="156" t="e">
        <f>#REF!</f>
        <v>#REF!</v>
      </c>
      <c r="BK29" s="158" t="e">
        <f t="shared" si="23"/>
        <v>#REF!</v>
      </c>
      <c r="BL29" s="158" t="e">
        <f t="shared" si="24"/>
        <v>#REF!</v>
      </c>
      <c r="BM29" s="158" t="e">
        <f t="shared" si="25"/>
        <v>#REF!</v>
      </c>
      <c r="BN29" s="158" t="e">
        <f t="shared" si="26"/>
        <v>#REF!</v>
      </c>
      <c r="BO29" s="158" t="e">
        <f t="shared" si="27"/>
        <v>#REF!</v>
      </c>
      <c r="BP29" s="158" t="e">
        <f t="shared" si="28"/>
        <v>#REF!</v>
      </c>
      <c r="BQ29" s="158" t="e">
        <f t="shared" si="29"/>
        <v>#REF!</v>
      </c>
      <c r="BR29" s="158" t="e">
        <f t="shared" si="30"/>
        <v>#REF!</v>
      </c>
      <c r="BS29" s="158" t="e">
        <f t="shared" si="31"/>
        <v>#REF!</v>
      </c>
      <c r="BT29" s="158" t="e">
        <f t="shared" si="32"/>
        <v>#REF!</v>
      </c>
      <c r="BU29" s="158" t="e">
        <f t="shared" si="33"/>
        <v>#REF!</v>
      </c>
      <c r="BV29" s="158" t="e">
        <f t="shared" si="34"/>
        <v>#REF!</v>
      </c>
      <c r="BW29" s="158" t="e">
        <f t="shared" si="35"/>
        <v>#REF!</v>
      </c>
      <c r="BX29" s="158" t="e">
        <f t="shared" si="36"/>
        <v>#REF!</v>
      </c>
      <c r="BY29" s="158" t="e">
        <f t="shared" si="37"/>
        <v>#REF!</v>
      </c>
      <c r="BZ29" s="158" t="e">
        <f t="shared" si="38"/>
        <v>#REF!</v>
      </c>
      <c r="CA29" s="158" t="e">
        <f t="shared" si="39"/>
        <v>#REF!</v>
      </c>
      <c r="CB29" s="158" t="e">
        <f t="shared" si="40"/>
        <v>#REF!</v>
      </c>
      <c r="CC29" s="158" t="e">
        <f t="shared" si="41"/>
        <v>#REF!</v>
      </c>
      <c r="CD29" s="158" t="e">
        <f t="shared" si="42"/>
        <v>#REF!</v>
      </c>
      <c r="CE29" s="158" t="e">
        <f t="shared" si="43"/>
        <v>#REF!</v>
      </c>
      <c r="CF29" s="158" t="e">
        <f t="shared" si="44"/>
        <v>#REF!</v>
      </c>
      <c r="CG29" s="158" t="e">
        <f t="shared" si="45"/>
        <v>#REF!</v>
      </c>
      <c r="CH29" s="158" t="e">
        <f t="shared" si="46"/>
        <v>#REF!</v>
      </c>
      <c r="CI29" s="159" t="e">
        <f t="shared" si="47"/>
        <v>#REF!</v>
      </c>
      <c r="CJ29" s="160" t="e">
        <f>IF(AND(BJ29 = 2011,F29 ="1.1"),SUM(#REF!),"")</f>
        <v>#REF!</v>
      </c>
      <c r="CK29" s="158" t="e">
        <f>IF(AND(BJ29 = 2011,F29 ="1.2"),SUM(#REF!),"")</f>
        <v>#REF!</v>
      </c>
      <c r="CL29" s="158" t="e">
        <f>IF(AND(BJ29 = 2011,F29 ="1.3"),SUM(#REF!),"")</f>
        <v>#REF!</v>
      </c>
      <c r="CM29" s="158" t="e">
        <f>IF(AND(BJ29 = 2011,F29 ="1.4"),SUM(#REF!),"")</f>
        <v>#REF!</v>
      </c>
      <c r="CN29" s="158" t="e">
        <f>IF(AND(BJ29 = 2011,F29 ="1.5"),SUM(#REF!),"")</f>
        <v>#REF!</v>
      </c>
      <c r="CO29" s="158" t="e">
        <f>IF(AND(BJ29 = 2011,F29 ="2.1"),SUM(#REF!),"")</f>
        <v>#REF!</v>
      </c>
      <c r="CP29" s="158" t="e">
        <f>IF(AND(BJ29 = 2011,F29 ="2.2"),SUM(#REF!),"")</f>
        <v>#REF!</v>
      </c>
      <c r="CQ29" s="158" t="e">
        <f>IF(AND(BJ29 = 2011,F29 ="2.3"),SUM(#REF!),"")</f>
        <v>#REF!</v>
      </c>
      <c r="CR29" s="158" t="e">
        <f>IF(AND(BJ29 = 2011,F29 ="2.4"),SUM(#REF!),"")</f>
        <v>#REF!</v>
      </c>
      <c r="CS29" s="158" t="e">
        <f>IF(AND(BJ29 = 2011,F29 ="2.5"),SUM(#REF!),"")</f>
        <v>#REF!</v>
      </c>
      <c r="CT29" s="158" t="e">
        <f>IF(AND(BJ29 = 2011,F29 ="2.6"),SUM(#REF!),"")</f>
        <v>#REF!</v>
      </c>
      <c r="CU29" s="158" t="e">
        <f>IF(AND(BJ29 = 2011,F29 ="2.7"),SUM(#REF!),"")</f>
        <v>#REF!</v>
      </c>
      <c r="CV29" s="158" t="e">
        <f>IF(AND(BJ29 = 2011,F29 ="2.8"),SUM(#REF!),"")</f>
        <v>#REF!</v>
      </c>
      <c r="CW29" s="158" t="e">
        <f>IF(AND(BJ29 = 2011,F29 ="2.9"),SUM(#REF!),"")</f>
        <v>#REF!</v>
      </c>
      <c r="CX29" s="158" t="e">
        <f>IF(AND(BJ29 = 2011,F29 ="2.10"),SUM(#REF!),"")</f>
        <v>#REF!</v>
      </c>
      <c r="CY29" s="158" t="e">
        <f>IF(AND(BJ29 = 2011,F29 ="2.11"),SUM(#REF!),"")</f>
        <v>#REF!</v>
      </c>
      <c r="CZ29" s="158" t="e">
        <f>IF(AND(BJ29 = 2011,F29 ="2.12"),SUM(#REF!),"")</f>
        <v>#REF!</v>
      </c>
      <c r="DA29" s="158" t="e">
        <f>IF(AND(BJ29 = 2011,F29 ="2.13"),SUM(#REF!),"")</f>
        <v>#REF!</v>
      </c>
      <c r="DB29" s="158" t="e">
        <f>IF(AND(BJ29 = 2011,F29 ="2.14"),SUM(#REF!),"")</f>
        <v>#REF!</v>
      </c>
      <c r="DC29" s="158" t="e">
        <f>IF(AND(BJ29 = 2011,F29 ="2.15"),SUM(#REF!),"")</f>
        <v>#REF!</v>
      </c>
      <c r="DD29" s="158" t="e">
        <f>IF(AND(BJ29 = 2011,F29 ="3.1"),SUM(#REF!),"")</f>
        <v>#REF!</v>
      </c>
      <c r="DE29" s="158" t="e">
        <f>IF(AND(BJ29 = 2011,F29 ="3.2"),SUM(#REF!),"")</f>
        <v>#REF!</v>
      </c>
      <c r="DF29" s="158" t="e">
        <f>IF(AND(BJ29 = 2011,F29 ="3.3"),SUM(#REF!),"")</f>
        <v>#REF!</v>
      </c>
      <c r="DG29" s="158" t="e">
        <f>IF(AND(BJ29 = 2011,F29 ="3.4"),SUM(#REF!),"")</f>
        <v>#REF!</v>
      </c>
      <c r="DH29" s="158" t="e">
        <f>IF(AND(BJ29 = 2011,F29 ="3.5"),SUM(#REF!),"")</f>
        <v>#REF!</v>
      </c>
      <c r="DI29" s="161" t="e">
        <f>#REF!</f>
        <v>#REF!</v>
      </c>
      <c r="DJ29" s="158" t="e">
        <f t="shared" si="48"/>
        <v>#REF!</v>
      </c>
      <c r="DK29" s="158" t="e">
        <f t="shared" si="49"/>
        <v>#REF!</v>
      </c>
      <c r="DL29" s="158" t="e">
        <f t="shared" si="50"/>
        <v>#REF!</v>
      </c>
      <c r="DM29" s="158" t="e">
        <f t="shared" si="51"/>
        <v>#REF!</v>
      </c>
      <c r="DN29" s="158" t="e">
        <f t="shared" si="52"/>
        <v>#REF!</v>
      </c>
      <c r="DO29" s="158" t="e">
        <f t="shared" si="53"/>
        <v>#REF!</v>
      </c>
      <c r="DP29" s="158" t="e">
        <f t="shared" si="54"/>
        <v>#REF!</v>
      </c>
      <c r="DQ29" s="158" t="e">
        <f t="shared" si="55"/>
        <v>#REF!</v>
      </c>
      <c r="DR29" s="158" t="e">
        <f t="shared" si="56"/>
        <v>#REF!</v>
      </c>
      <c r="DS29" s="158" t="e">
        <f t="shared" si="57"/>
        <v>#REF!</v>
      </c>
      <c r="DT29" s="158" t="e">
        <f t="shared" si="58"/>
        <v>#REF!</v>
      </c>
      <c r="DU29" s="158" t="e">
        <f t="shared" si="59"/>
        <v>#REF!</v>
      </c>
      <c r="DV29" s="158" t="e">
        <f t="shared" si="60"/>
        <v>#REF!</v>
      </c>
      <c r="DW29" s="158" t="e">
        <f t="shared" si="61"/>
        <v>#REF!</v>
      </c>
      <c r="DX29" s="158" t="e">
        <f t="shared" si="62"/>
        <v>#REF!</v>
      </c>
      <c r="DY29" s="158" t="e">
        <f t="shared" si="63"/>
        <v>#REF!</v>
      </c>
      <c r="DZ29" s="158" t="e">
        <f t="shared" si="64"/>
        <v>#REF!</v>
      </c>
      <c r="EA29" s="158" t="e">
        <f t="shared" si="65"/>
        <v>#REF!</v>
      </c>
      <c r="EB29" s="158" t="e">
        <f t="shared" si="66"/>
        <v>#REF!</v>
      </c>
      <c r="EC29" s="158" t="e">
        <f t="shared" si="67"/>
        <v>#REF!</v>
      </c>
      <c r="ED29" s="158" t="e">
        <f t="shared" si="68"/>
        <v>#REF!</v>
      </c>
      <c r="EE29" s="158" t="e">
        <f t="shared" si="69"/>
        <v>#REF!</v>
      </c>
      <c r="EF29" s="158" t="e">
        <f t="shared" si="70"/>
        <v>#REF!</v>
      </c>
      <c r="EG29" s="158" t="e">
        <f t="shared" si="71"/>
        <v>#REF!</v>
      </c>
      <c r="EH29" s="159" t="e">
        <f t="shared" si="72"/>
        <v>#REF!</v>
      </c>
      <c r="EI29" s="156" t="e">
        <f>IF(AND(DI29 = 2012,F29 ="1.1"),SUM(#REF!),"")</f>
        <v>#REF!</v>
      </c>
      <c r="EJ29" s="156" t="e">
        <f>IF(AND(DI29 = 2012,F29 ="1.2"),SUM(#REF!),"")</f>
        <v>#REF!</v>
      </c>
      <c r="EK29" s="156" t="e">
        <f>IF(AND(DI29 = 2012,F29 ="1.3"),SUM(#REF!),"")</f>
        <v>#REF!</v>
      </c>
      <c r="EL29" s="156" t="e">
        <f>IF(AND(DI29 = 2012,F29 ="1.4"),SUM(#REF!),"")</f>
        <v>#REF!</v>
      </c>
      <c r="EM29" s="156" t="e">
        <f>IF(AND(DI29 = 2012,F29 ="1.5"),SUM(#REF!),"")</f>
        <v>#REF!</v>
      </c>
      <c r="EN29" s="156" t="e">
        <f>IF(AND(DI29 = 2012,F29 ="2.1"),SUM(#REF!),"")</f>
        <v>#REF!</v>
      </c>
      <c r="EO29" s="156" t="e">
        <f>IF(AND(DI29 = 2012,F29 ="2.2"),SUM(#REF!),"")</f>
        <v>#REF!</v>
      </c>
      <c r="EP29" s="156" t="e">
        <f>IF(AND(DI29 = 2012,F29 ="2.3"),SUM(#REF!),"")</f>
        <v>#REF!</v>
      </c>
      <c r="EQ29" s="156" t="e">
        <f>IF(AND(DI29 = 2012,F29 ="2.4"),SUM(#REF!),"")</f>
        <v>#REF!</v>
      </c>
      <c r="ER29" s="156" t="e">
        <f>IF(AND(DI29 = 2012,F29 ="2.5"),SUM(#REF!),"")</f>
        <v>#REF!</v>
      </c>
      <c r="ES29" s="156" t="e">
        <f>IF(AND(DI29 = 2012,F29 ="2.6"),SUM(#REF!),"")</f>
        <v>#REF!</v>
      </c>
      <c r="ET29" s="156" t="e">
        <f>IF(AND(DI29 = 2012,F29 ="2.7"),SUM(#REF!),"")</f>
        <v>#REF!</v>
      </c>
      <c r="EU29" s="156" t="e">
        <f>IF(AND(DI29 = 2012,F29 ="2.8"),SUM(#REF!),"")</f>
        <v>#REF!</v>
      </c>
      <c r="EV29" s="156" t="e">
        <f>IF(AND(DI29 = 2012,F29 ="2.9"),SUM(#REF!),"")</f>
        <v>#REF!</v>
      </c>
      <c r="EW29" s="156" t="e">
        <f>IF(AND(DI29 = 2012,F29 ="2.10"),SUM(#REF!),"")</f>
        <v>#REF!</v>
      </c>
      <c r="EX29" s="156" t="e">
        <f>IF(AND(DI29 = 2012,F29 ="2.11"),SUM(#REF!),"")</f>
        <v>#REF!</v>
      </c>
      <c r="EY29" s="156" t="e">
        <f>IF(AND(DI29 = 2012,F29 ="2.12"),SUM(#REF!),"")</f>
        <v>#REF!</v>
      </c>
      <c r="EZ29" s="156" t="e">
        <f>IF(AND(DI29 = 2012,F29 ="2.13"),SUM(#REF!),"")</f>
        <v>#REF!</v>
      </c>
      <c r="FA29" s="156" t="e">
        <f>IF(AND(DI29 = 2012,F29 ="2.14"),SUM(#REF!),"")</f>
        <v>#REF!</v>
      </c>
      <c r="FB29" s="156" t="e">
        <f>IF(AND(DI29 = 2012,F29 ="2.15"),SUM(#REF!),"")</f>
        <v>#REF!</v>
      </c>
      <c r="FC29" s="156" t="e">
        <f>IF(AND(DI29 = 2012,F29 ="3.1"),SUM(#REF!),"")</f>
        <v>#REF!</v>
      </c>
      <c r="FD29" s="156" t="e">
        <f>IF(AND(DI29 = 2012,F29 ="3.2"),SUM(#REF!),"")</f>
        <v>#REF!</v>
      </c>
      <c r="FE29" s="156" t="e">
        <f>IF(AND(DI29 = 2012,F29 ="3.3"),SUM(#REF!),"")</f>
        <v>#REF!</v>
      </c>
      <c r="FF29" s="156" t="e">
        <f>IF(AND(DI29 = 2012,F29 ="3.4"),SUM(#REF!),"")</f>
        <v>#REF!</v>
      </c>
      <c r="FG29" s="156" t="e">
        <f>IF(AND(DI29 = 2012,F29 ="3.5"),SUM(#REF!),"")</f>
        <v>#REF!</v>
      </c>
      <c r="FI29" s="169" t="s">
        <v>22</v>
      </c>
    </row>
    <row r="30" spans="1:165" s="173" customFormat="1" ht="12.75" x14ac:dyDescent="0.2">
      <c r="A30" s="163">
        <f>1+A29</f>
        <v>11</v>
      </c>
      <c r="B30" s="146"/>
      <c r="C30" s="147"/>
      <c r="D30" s="148"/>
      <c r="E30" s="149"/>
      <c r="F30" s="150"/>
      <c r="G30" s="148"/>
      <c r="H30" s="148"/>
      <c r="I30" s="170"/>
      <c r="J30" s="152"/>
      <c r="K30" s="153"/>
      <c r="L30" s="154"/>
      <c r="M30" s="155" t="e">
        <f t="shared" si="0"/>
        <v>#REF!</v>
      </c>
      <c r="N30" s="156" t="e">
        <f t="shared" si="1"/>
        <v>#REF!</v>
      </c>
      <c r="O30" s="156" t="e">
        <f t="shared" si="2"/>
        <v>#REF!</v>
      </c>
      <c r="P30" s="156" t="e">
        <f t="shared" si="3"/>
        <v>#REF!</v>
      </c>
      <c r="Q30" s="156" t="e">
        <f t="shared" si="4"/>
        <v>#REF!</v>
      </c>
      <c r="R30" s="156" t="e">
        <f t="shared" si="5"/>
        <v>#REF!</v>
      </c>
      <c r="S30" s="156" t="e">
        <f t="shared" si="6"/>
        <v>#REF!</v>
      </c>
      <c r="T30" s="156" t="e">
        <f t="shared" si="7"/>
        <v>#REF!</v>
      </c>
      <c r="U30" s="156" t="e">
        <f t="shared" si="8"/>
        <v>#REF!</v>
      </c>
      <c r="V30" s="156" t="e">
        <f t="shared" si="9"/>
        <v>#REF!</v>
      </c>
      <c r="W30" s="156" t="e">
        <f t="shared" si="10"/>
        <v>#REF!</v>
      </c>
      <c r="X30" s="156" t="e">
        <f t="shared" si="11"/>
        <v>#REF!</v>
      </c>
      <c r="Y30" s="156" t="e">
        <f t="shared" si="12"/>
        <v>#REF!</v>
      </c>
      <c r="Z30" s="156" t="e">
        <f t="shared" si="13"/>
        <v>#REF!</v>
      </c>
      <c r="AA30" s="156" t="e">
        <f t="shared" si="14"/>
        <v>#REF!</v>
      </c>
      <c r="AB30" s="156" t="e">
        <f t="shared" si="15"/>
        <v>#REF!</v>
      </c>
      <c r="AC30" s="156" t="e">
        <f t="shared" si="16"/>
        <v>#REF!</v>
      </c>
      <c r="AD30" s="156" t="e">
        <f t="shared" si="17"/>
        <v>#REF!</v>
      </c>
      <c r="AE30" s="156" t="e">
        <f>IF(AND(AK30 = 2010,F30 ="2.15"),SUM(#REF!),"0")</f>
        <v>#REF!</v>
      </c>
      <c r="AF30" s="156" t="e">
        <f t="shared" si="18"/>
        <v>#REF!</v>
      </c>
      <c r="AG30" s="156" t="e">
        <f t="shared" si="19"/>
        <v>#REF!</v>
      </c>
      <c r="AH30" s="156" t="e">
        <f t="shared" si="20"/>
        <v>#REF!</v>
      </c>
      <c r="AI30" s="156" t="e">
        <f t="shared" si="21"/>
        <v>#REF!</v>
      </c>
      <c r="AJ30" s="156" t="e">
        <f t="shared" si="22"/>
        <v>#REF!</v>
      </c>
      <c r="AK30" s="157" t="e">
        <f>#REF!</f>
        <v>#REF!</v>
      </c>
      <c r="AL30" s="156" t="e">
        <f>IF(AND(AK30 = 2010,F30 ="1.1"),SUM(#REF!),"")</f>
        <v>#REF!</v>
      </c>
      <c r="AM30" s="156" t="e">
        <f>IF(AND(AK30 = 2010,F30 ="1.2"),SUM(#REF!),"")</f>
        <v>#REF!</v>
      </c>
      <c r="AN30" s="156" t="e">
        <f>IF(AND(AK30 = 2010,F30 ="1.3"),SUM(#REF!),"")</f>
        <v>#REF!</v>
      </c>
      <c r="AO30" s="156" t="e">
        <f>IF(AND(AK30 = 2010,F30 ="1.4"),SUM(#REF!),"")</f>
        <v>#REF!</v>
      </c>
      <c r="AP30" s="156" t="e">
        <f>IF(AND(AK30 = 2010,F30 ="2.1"),SUM(#REF!),"")</f>
        <v>#REF!</v>
      </c>
      <c r="AQ30" s="156" t="e">
        <f>IF(AND(AK30 = 2010,F30 ="2.2"),SUM(#REF!),"")</f>
        <v>#REF!</v>
      </c>
      <c r="AR30" s="156" t="e">
        <f>IF(AND(AK30 = 2010,F30 ="2.3"),SUM(#REF!),"")</f>
        <v>#REF!</v>
      </c>
      <c r="AS30" s="156" t="e">
        <f>IF(AND(AK30 = 2010,F30 ="2.4"),SUM(#REF!),"")</f>
        <v>#REF!</v>
      </c>
      <c r="AT30" s="156" t="e">
        <f>IF(AND(AK30 = 2010,F30 ="2.5"),SUM(#REF!),"")</f>
        <v>#REF!</v>
      </c>
      <c r="AU30" s="156" t="e">
        <f>IF(AND(AK30 = 2010,F30 ="2.6"),SUM(#REF!),"")</f>
        <v>#REF!</v>
      </c>
      <c r="AV30" s="156" t="e">
        <f>IF(AND(AK30 = 2010,F30 ="2.7"),SUM(#REF!),"")</f>
        <v>#REF!</v>
      </c>
      <c r="AW30" s="156" t="e">
        <f>IF(AND(AK30 = 2010,F30 ="2.8"),SUM(#REF!),"")</f>
        <v>#REF!</v>
      </c>
      <c r="AX30" s="156" t="e">
        <f>IF(AND(AK30 = 2010,F30 ="2.9"),SUM(#REF!),"")</f>
        <v>#REF!</v>
      </c>
      <c r="AY30" s="156" t="e">
        <f>IF(AND(AK30 = 2010,F30 ="2.10"),SUM(#REF!),"")</f>
        <v>#REF!</v>
      </c>
      <c r="AZ30" s="156" t="e">
        <f>IF(AND(AK30 = 2010,F30 ="2.11"),SUM(#REF!),"")</f>
        <v>#REF!</v>
      </c>
      <c r="BA30" s="156" t="e">
        <f>IF(AND(AK30 = 2010,F30 ="2.12"),SUM(#REF!),"")</f>
        <v>#REF!</v>
      </c>
      <c r="BB30" s="156" t="e">
        <f>IF(AND(AK30 = 2010,F30 ="2.13"),SUM(#REF!),"")</f>
        <v>#REF!</v>
      </c>
      <c r="BC30" s="156" t="e">
        <f>IF(AND(AK30 = 2010,F30 ="2.14"),SUM(#REF!),"")</f>
        <v>#REF!</v>
      </c>
      <c r="BD30" s="156" t="e">
        <f>IF(AND(AK30 = 2010,F30 ="2.15"),SUM(#REF!),"")</f>
        <v>#REF!</v>
      </c>
      <c r="BE30" s="156" t="e">
        <f>IF(AND(AK30 = 2010,F30 ="3.1"),SUM(#REF!),"")</f>
        <v>#REF!</v>
      </c>
      <c r="BF30" s="156" t="e">
        <f>IF(AND(AK30 = 2010,F30 ="3.2"),SUM(#REF!),"")</f>
        <v>#REF!</v>
      </c>
      <c r="BG30" s="156" t="e">
        <f>IF(AND(AK30 = 2010,F30 ="3.3"),SUM(#REF!),"")</f>
        <v>#REF!</v>
      </c>
      <c r="BH30" s="156" t="e">
        <f>IF(AND(AK30 = 2010,F30 ="3.4"),SUM(#REF!),"")</f>
        <v>#REF!</v>
      </c>
      <c r="BI30" s="156" t="e">
        <f>IF(AND(AK30 = 2010,F30 ="3.5"),SUM(#REF!),"")</f>
        <v>#REF!</v>
      </c>
      <c r="BJ30" s="156" t="e">
        <f>#REF!</f>
        <v>#REF!</v>
      </c>
      <c r="BK30" s="158" t="e">
        <f t="shared" si="23"/>
        <v>#REF!</v>
      </c>
      <c r="BL30" s="158" t="e">
        <f t="shared" si="24"/>
        <v>#REF!</v>
      </c>
      <c r="BM30" s="158" t="e">
        <f t="shared" si="25"/>
        <v>#REF!</v>
      </c>
      <c r="BN30" s="158" t="e">
        <f t="shared" si="26"/>
        <v>#REF!</v>
      </c>
      <c r="BO30" s="158" t="e">
        <f t="shared" si="27"/>
        <v>#REF!</v>
      </c>
      <c r="BP30" s="158" t="e">
        <f t="shared" si="28"/>
        <v>#REF!</v>
      </c>
      <c r="BQ30" s="158" t="e">
        <f t="shared" si="29"/>
        <v>#REF!</v>
      </c>
      <c r="BR30" s="158" t="e">
        <f t="shared" si="30"/>
        <v>#REF!</v>
      </c>
      <c r="BS30" s="158" t="e">
        <f t="shared" si="31"/>
        <v>#REF!</v>
      </c>
      <c r="BT30" s="158" t="e">
        <f t="shared" si="32"/>
        <v>#REF!</v>
      </c>
      <c r="BU30" s="158" t="e">
        <f t="shared" si="33"/>
        <v>#REF!</v>
      </c>
      <c r="BV30" s="158" t="e">
        <f t="shared" si="34"/>
        <v>#REF!</v>
      </c>
      <c r="BW30" s="158" t="e">
        <f t="shared" si="35"/>
        <v>#REF!</v>
      </c>
      <c r="BX30" s="158" t="e">
        <f t="shared" si="36"/>
        <v>#REF!</v>
      </c>
      <c r="BY30" s="158" t="e">
        <f t="shared" si="37"/>
        <v>#REF!</v>
      </c>
      <c r="BZ30" s="158" t="e">
        <f t="shared" si="38"/>
        <v>#REF!</v>
      </c>
      <c r="CA30" s="158" t="e">
        <f t="shared" si="39"/>
        <v>#REF!</v>
      </c>
      <c r="CB30" s="158" t="e">
        <f t="shared" si="40"/>
        <v>#REF!</v>
      </c>
      <c r="CC30" s="158" t="e">
        <f t="shared" si="41"/>
        <v>#REF!</v>
      </c>
      <c r="CD30" s="158" t="e">
        <f t="shared" si="42"/>
        <v>#REF!</v>
      </c>
      <c r="CE30" s="158" t="e">
        <f t="shared" si="43"/>
        <v>#REF!</v>
      </c>
      <c r="CF30" s="158" t="e">
        <f t="shared" si="44"/>
        <v>#REF!</v>
      </c>
      <c r="CG30" s="158" t="e">
        <f t="shared" si="45"/>
        <v>#REF!</v>
      </c>
      <c r="CH30" s="158" t="e">
        <f t="shared" si="46"/>
        <v>#REF!</v>
      </c>
      <c r="CI30" s="159" t="e">
        <f t="shared" si="47"/>
        <v>#REF!</v>
      </c>
      <c r="CJ30" s="160" t="e">
        <f>IF(AND(BJ30 = 2011,F30 ="1.1"),SUM(#REF!),"")</f>
        <v>#REF!</v>
      </c>
      <c r="CK30" s="158" t="e">
        <f>IF(AND(BJ30 = 2011,F30 ="1.2"),SUM(#REF!),"")</f>
        <v>#REF!</v>
      </c>
      <c r="CL30" s="158" t="e">
        <f>IF(AND(BJ30 = 2011,F30 ="1.3"),SUM(#REF!),"")</f>
        <v>#REF!</v>
      </c>
      <c r="CM30" s="158" t="e">
        <f>IF(AND(BJ30 = 2011,F30 ="1.4"),SUM(#REF!),"")</f>
        <v>#REF!</v>
      </c>
      <c r="CN30" s="158" t="e">
        <f>IF(AND(BJ30 = 2011,F30 ="1.5"),SUM(#REF!),"")</f>
        <v>#REF!</v>
      </c>
      <c r="CO30" s="158" t="e">
        <f>IF(AND(BJ30 = 2011,F30 ="2.1"),SUM(#REF!),"")</f>
        <v>#REF!</v>
      </c>
      <c r="CP30" s="158" t="e">
        <f>IF(AND(BJ30 = 2011,F30 ="2.2"),SUM(#REF!),"")</f>
        <v>#REF!</v>
      </c>
      <c r="CQ30" s="158" t="e">
        <f>IF(AND(BJ30 = 2011,F30 ="2.3"),SUM(#REF!),"")</f>
        <v>#REF!</v>
      </c>
      <c r="CR30" s="158" t="e">
        <f>IF(AND(BJ30 = 2011,F30 ="2.4"),SUM(#REF!),"")</f>
        <v>#REF!</v>
      </c>
      <c r="CS30" s="158" t="e">
        <f>IF(AND(BJ30 = 2011,F30 ="2.5"),SUM(#REF!),"")</f>
        <v>#REF!</v>
      </c>
      <c r="CT30" s="158" t="e">
        <f>IF(AND(BJ30 = 2011,F30 ="2.6"),SUM(#REF!),"")</f>
        <v>#REF!</v>
      </c>
      <c r="CU30" s="158" t="e">
        <f>IF(AND(BJ30 = 2011,F30 ="2.7"),SUM(#REF!),"")</f>
        <v>#REF!</v>
      </c>
      <c r="CV30" s="158" t="e">
        <f>IF(AND(BJ30 = 2011,F30 ="2.8"),SUM(#REF!),"")</f>
        <v>#REF!</v>
      </c>
      <c r="CW30" s="158" t="e">
        <f>IF(AND(BJ30 = 2011,F30 ="2.9"),SUM(#REF!),"")</f>
        <v>#REF!</v>
      </c>
      <c r="CX30" s="158" t="e">
        <f>IF(AND(BJ30 = 2011,F30 ="2.10"),SUM(#REF!),"")</f>
        <v>#REF!</v>
      </c>
      <c r="CY30" s="158" t="e">
        <f>IF(AND(BJ30 = 2011,F30 ="2.11"),SUM(#REF!),"")</f>
        <v>#REF!</v>
      </c>
      <c r="CZ30" s="158" t="e">
        <f>IF(AND(BJ30 = 2011,F30 ="2.12"),SUM(#REF!),"")</f>
        <v>#REF!</v>
      </c>
      <c r="DA30" s="158" t="e">
        <f>IF(AND(BJ30 = 2011,F30 ="2.13"),SUM(#REF!),"")</f>
        <v>#REF!</v>
      </c>
      <c r="DB30" s="158" t="e">
        <f>IF(AND(BJ30 = 2011,F30 ="2.14"),SUM(#REF!),"")</f>
        <v>#REF!</v>
      </c>
      <c r="DC30" s="158" t="e">
        <f>IF(AND(BJ30 = 2011,F30 ="2.15"),SUM(#REF!),"")</f>
        <v>#REF!</v>
      </c>
      <c r="DD30" s="158" t="e">
        <f>IF(AND(BJ30 = 2011,F30 ="3.1"),SUM(#REF!),"")</f>
        <v>#REF!</v>
      </c>
      <c r="DE30" s="158" t="e">
        <f>IF(AND(BJ30 = 2011,F30 ="3.2"),SUM(#REF!),"")</f>
        <v>#REF!</v>
      </c>
      <c r="DF30" s="158" t="e">
        <f>IF(AND(BJ30 = 2011,F30 ="3.3"),SUM(#REF!),"")</f>
        <v>#REF!</v>
      </c>
      <c r="DG30" s="158" t="e">
        <f>IF(AND(BJ30 = 2011,F30 ="3.4"),SUM(#REF!),"")</f>
        <v>#REF!</v>
      </c>
      <c r="DH30" s="158" t="e">
        <f>IF(AND(BJ30 = 2011,F30 ="3.5"),SUM(#REF!),"")</f>
        <v>#REF!</v>
      </c>
      <c r="DI30" s="161" t="e">
        <f>#REF!</f>
        <v>#REF!</v>
      </c>
      <c r="DJ30" s="158" t="e">
        <f t="shared" si="48"/>
        <v>#REF!</v>
      </c>
      <c r="DK30" s="158" t="e">
        <f t="shared" si="49"/>
        <v>#REF!</v>
      </c>
      <c r="DL30" s="158" t="e">
        <f t="shared" si="50"/>
        <v>#REF!</v>
      </c>
      <c r="DM30" s="158" t="e">
        <f t="shared" si="51"/>
        <v>#REF!</v>
      </c>
      <c r="DN30" s="158" t="e">
        <f t="shared" si="52"/>
        <v>#REF!</v>
      </c>
      <c r="DO30" s="158" t="e">
        <f t="shared" si="53"/>
        <v>#REF!</v>
      </c>
      <c r="DP30" s="158" t="e">
        <f t="shared" si="54"/>
        <v>#REF!</v>
      </c>
      <c r="DQ30" s="158" t="e">
        <f t="shared" si="55"/>
        <v>#REF!</v>
      </c>
      <c r="DR30" s="158" t="e">
        <f t="shared" si="56"/>
        <v>#REF!</v>
      </c>
      <c r="DS30" s="158" t="e">
        <f t="shared" si="57"/>
        <v>#REF!</v>
      </c>
      <c r="DT30" s="158" t="e">
        <f t="shared" si="58"/>
        <v>#REF!</v>
      </c>
      <c r="DU30" s="158" t="e">
        <f t="shared" si="59"/>
        <v>#REF!</v>
      </c>
      <c r="DV30" s="158" t="e">
        <f t="shared" si="60"/>
        <v>#REF!</v>
      </c>
      <c r="DW30" s="158" t="e">
        <f t="shared" si="61"/>
        <v>#REF!</v>
      </c>
      <c r="DX30" s="158" t="e">
        <f t="shared" si="62"/>
        <v>#REF!</v>
      </c>
      <c r="DY30" s="158" t="e">
        <f t="shared" si="63"/>
        <v>#REF!</v>
      </c>
      <c r="DZ30" s="158" t="e">
        <f t="shared" si="64"/>
        <v>#REF!</v>
      </c>
      <c r="EA30" s="158" t="e">
        <f t="shared" si="65"/>
        <v>#REF!</v>
      </c>
      <c r="EB30" s="158" t="e">
        <f t="shared" si="66"/>
        <v>#REF!</v>
      </c>
      <c r="EC30" s="158" t="e">
        <f t="shared" si="67"/>
        <v>#REF!</v>
      </c>
      <c r="ED30" s="158" t="e">
        <f t="shared" si="68"/>
        <v>#REF!</v>
      </c>
      <c r="EE30" s="158" t="e">
        <f t="shared" si="69"/>
        <v>#REF!</v>
      </c>
      <c r="EF30" s="158" t="e">
        <f t="shared" si="70"/>
        <v>#REF!</v>
      </c>
      <c r="EG30" s="158" t="e">
        <f t="shared" si="71"/>
        <v>#REF!</v>
      </c>
      <c r="EH30" s="159" t="e">
        <f t="shared" si="72"/>
        <v>#REF!</v>
      </c>
      <c r="EI30" s="156" t="e">
        <f>IF(AND(DI30 = 2012,F30 ="1.1"),SUM(#REF!),"")</f>
        <v>#REF!</v>
      </c>
      <c r="EJ30" s="156" t="e">
        <f>IF(AND(DI30 = 2012,F30 ="1.2"),SUM(#REF!),"")</f>
        <v>#REF!</v>
      </c>
      <c r="EK30" s="156" t="e">
        <f>IF(AND(DI30 = 2012,F30 ="1.3"),SUM(#REF!),"")</f>
        <v>#REF!</v>
      </c>
      <c r="EL30" s="156" t="e">
        <f>IF(AND(DI30 = 2012,F30 ="1.4"),SUM(#REF!),"")</f>
        <v>#REF!</v>
      </c>
      <c r="EM30" s="156" t="e">
        <f>IF(AND(DI30 = 2012,F30 ="1.5"),SUM(#REF!),"")</f>
        <v>#REF!</v>
      </c>
      <c r="EN30" s="156" t="e">
        <f>IF(AND(DI30 = 2012,F30 ="2.1"),SUM(#REF!),"")</f>
        <v>#REF!</v>
      </c>
      <c r="EO30" s="156" t="e">
        <f>IF(AND(DI30 = 2012,F30 ="2.2"),SUM(#REF!),"")</f>
        <v>#REF!</v>
      </c>
      <c r="EP30" s="156" t="e">
        <f>IF(AND(DI30 = 2012,F30 ="2.3"),SUM(#REF!),"")</f>
        <v>#REF!</v>
      </c>
      <c r="EQ30" s="156" t="e">
        <f>IF(AND(DI30 = 2012,F30 ="2.4"),SUM(#REF!),"")</f>
        <v>#REF!</v>
      </c>
      <c r="ER30" s="156" t="e">
        <f>IF(AND(DI30 = 2012,F30 ="2.5"),SUM(#REF!),"")</f>
        <v>#REF!</v>
      </c>
      <c r="ES30" s="156" t="e">
        <f>IF(AND(DI30 = 2012,F30 ="2.6"),SUM(#REF!),"")</f>
        <v>#REF!</v>
      </c>
      <c r="ET30" s="156" t="e">
        <f>IF(AND(DI30 = 2012,F30 ="2.7"),SUM(#REF!),"")</f>
        <v>#REF!</v>
      </c>
      <c r="EU30" s="156" t="e">
        <f>IF(AND(DI30 = 2012,F30 ="2.8"),SUM(#REF!),"")</f>
        <v>#REF!</v>
      </c>
      <c r="EV30" s="156" t="e">
        <f>IF(AND(DI30 = 2012,F30 ="2.9"),SUM(#REF!),"")</f>
        <v>#REF!</v>
      </c>
      <c r="EW30" s="156" t="e">
        <f>IF(AND(DI30 = 2012,F30 ="2.10"),SUM(#REF!),"")</f>
        <v>#REF!</v>
      </c>
      <c r="EX30" s="156" t="e">
        <f>IF(AND(DI30 = 2012,F30 ="2.11"),SUM(#REF!),"")</f>
        <v>#REF!</v>
      </c>
      <c r="EY30" s="156" t="e">
        <f>IF(AND(DI30 = 2012,F30 ="2.12"),SUM(#REF!),"")</f>
        <v>#REF!</v>
      </c>
      <c r="EZ30" s="156" t="e">
        <f>IF(AND(DI30 = 2012,F30 ="2.13"),SUM(#REF!),"")</f>
        <v>#REF!</v>
      </c>
      <c r="FA30" s="156" t="e">
        <f>IF(AND(DI30 = 2012,F30 ="2.14"),SUM(#REF!),"")</f>
        <v>#REF!</v>
      </c>
      <c r="FB30" s="156" t="e">
        <f>IF(AND(DI30 = 2012,F30 ="2.15"),SUM(#REF!),"")</f>
        <v>#REF!</v>
      </c>
      <c r="FC30" s="156" t="e">
        <f>IF(AND(DI30 = 2012,F30 ="3.1"),SUM(#REF!),"")</f>
        <v>#REF!</v>
      </c>
      <c r="FD30" s="156" t="e">
        <f>IF(AND(DI30 = 2012,F30 ="3.2"),SUM(#REF!),"")</f>
        <v>#REF!</v>
      </c>
      <c r="FE30" s="156" t="e">
        <f>IF(AND(DI30 = 2012,F30 ="3.3"),SUM(#REF!),"")</f>
        <v>#REF!</v>
      </c>
      <c r="FF30" s="156" t="e">
        <f>IF(AND(DI30 = 2012,F30 ="3.4"),SUM(#REF!),"")</f>
        <v>#REF!</v>
      </c>
      <c r="FG30" s="156" t="e">
        <f>IF(AND(DI30 = 2012,F30 ="3.5"),SUM(#REF!),"")</f>
        <v>#REF!</v>
      </c>
      <c r="FI30" s="169" t="s">
        <v>24</v>
      </c>
    </row>
    <row r="31" spans="1:165" s="173" customFormat="1" ht="12.75" x14ac:dyDescent="0.2">
      <c r="A31" s="163">
        <f>1+A30</f>
        <v>12</v>
      </c>
      <c r="B31" s="146"/>
      <c r="C31" s="147"/>
      <c r="D31" s="148"/>
      <c r="E31" s="149"/>
      <c r="F31" s="150"/>
      <c r="G31" s="148"/>
      <c r="H31" s="148"/>
      <c r="I31" s="170"/>
      <c r="J31" s="152"/>
      <c r="K31" s="153"/>
      <c r="L31" s="154"/>
      <c r="M31" s="155" t="e">
        <f t="shared" si="0"/>
        <v>#REF!</v>
      </c>
      <c r="N31" s="156" t="e">
        <f t="shared" si="1"/>
        <v>#REF!</v>
      </c>
      <c r="O31" s="156" t="e">
        <f t="shared" si="2"/>
        <v>#REF!</v>
      </c>
      <c r="P31" s="156" t="e">
        <f t="shared" si="3"/>
        <v>#REF!</v>
      </c>
      <c r="Q31" s="156" t="e">
        <f t="shared" si="4"/>
        <v>#REF!</v>
      </c>
      <c r="R31" s="156" t="e">
        <f t="shared" si="5"/>
        <v>#REF!</v>
      </c>
      <c r="S31" s="156" t="e">
        <f t="shared" si="6"/>
        <v>#REF!</v>
      </c>
      <c r="T31" s="156" t="e">
        <f t="shared" si="7"/>
        <v>#REF!</v>
      </c>
      <c r="U31" s="156" t="e">
        <f t="shared" si="8"/>
        <v>#REF!</v>
      </c>
      <c r="V31" s="156" t="e">
        <f t="shared" si="9"/>
        <v>#REF!</v>
      </c>
      <c r="W31" s="156" t="e">
        <f t="shared" si="10"/>
        <v>#REF!</v>
      </c>
      <c r="X31" s="156" t="e">
        <f t="shared" si="11"/>
        <v>#REF!</v>
      </c>
      <c r="Y31" s="156" t="e">
        <f t="shared" si="12"/>
        <v>#REF!</v>
      </c>
      <c r="Z31" s="156" t="e">
        <f t="shared" si="13"/>
        <v>#REF!</v>
      </c>
      <c r="AA31" s="156" t="e">
        <f t="shared" si="14"/>
        <v>#REF!</v>
      </c>
      <c r="AB31" s="156" t="e">
        <f t="shared" si="15"/>
        <v>#REF!</v>
      </c>
      <c r="AC31" s="156" t="e">
        <f t="shared" si="16"/>
        <v>#REF!</v>
      </c>
      <c r="AD31" s="156" t="e">
        <f t="shared" si="17"/>
        <v>#REF!</v>
      </c>
      <c r="AE31" s="156" t="e">
        <f>IF(AND(AK31 = 2010,F31 ="2.15"),SUM(#REF!),"0")</f>
        <v>#REF!</v>
      </c>
      <c r="AF31" s="156" t="e">
        <f t="shared" si="18"/>
        <v>#REF!</v>
      </c>
      <c r="AG31" s="156" t="e">
        <f t="shared" si="19"/>
        <v>#REF!</v>
      </c>
      <c r="AH31" s="156" t="e">
        <f t="shared" si="20"/>
        <v>#REF!</v>
      </c>
      <c r="AI31" s="156" t="e">
        <f t="shared" si="21"/>
        <v>#REF!</v>
      </c>
      <c r="AJ31" s="156" t="e">
        <f t="shared" si="22"/>
        <v>#REF!</v>
      </c>
      <c r="AK31" s="157" t="e">
        <f>#REF!</f>
        <v>#REF!</v>
      </c>
      <c r="AL31" s="156" t="e">
        <f>IF(AND(AK31 = 2010,F31 ="1.1"),SUM(#REF!),"")</f>
        <v>#REF!</v>
      </c>
      <c r="AM31" s="156" t="e">
        <f>IF(AND(AK31 = 2010,F31 ="1.2"),SUM(#REF!),"")</f>
        <v>#REF!</v>
      </c>
      <c r="AN31" s="156" t="e">
        <f>IF(AND(AK31 = 2010,F31 ="1.3"),SUM(#REF!),"")</f>
        <v>#REF!</v>
      </c>
      <c r="AO31" s="156" t="e">
        <f>IF(AND(AK31 = 2010,F31 ="1.4"),SUM(#REF!),"")</f>
        <v>#REF!</v>
      </c>
      <c r="AP31" s="156" t="e">
        <f>IF(AND(AK31 = 2010,F31 ="2.1"),SUM(#REF!),"")</f>
        <v>#REF!</v>
      </c>
      <c r="AQ31" s="156" t="e">
        <f>IF(AND(AK31 = 2010,F31 ="2.2"),SUM(#REF!),"")</f>
        <v>#REF!</v>
      </c>
      <c r="AR31" s="156" t="e">
        <f>IF(AND(AK31 = 2010,F31 ="2.3"),SUM(#REF!),"")</f>
        <v>#REF!</v>
      </c>
      <c r="AS31" s="156" t="e">
        <f>IF(AND(AK31 = 2010,F31 ="2.4"),SUM(#REF!),"")</f>
        <v>#REF!</v>
      </c>
      <c r="AT31" s="156" t="e">
        <f>IF(AND(AK31 = 2010,F31 ="2.5"),SUM(#REF!),"")</f>
        <v>#REF!</v>
      </c>
      <c r="AU31" s="156" t="e">
        <f>IF(AND(AK31 = 2010,F31 ="2.6"),SUM(#REF!),"")</f>
        <v>#REF!</v>
      </c>
      <c r="AV31" s="156" t="e">
        <f>IF(AND(AK31 = 2010,F31 ="2.7"),SUM(#REF!),"")</f>
        <v>#REF!</v>
      </c>
      <c r="AW31" s="156" t="e">
        <f>IF(AND(AK31 = 2010,F31 ="2.8"),SUM(#REF!),"")</f>
        <v>#REF!</v>
      </c>
      <c r="AX31" s="156" t="e">
        <f>IF(AND(AK31 = 2010,F31 ="2.9"),SUM(#REF!),"")</f>
        <v>#REF!</v>
      </c>
      <c r="AY31" s="156" t="e">
        <f>IF(AND(AK31 = 2010,F31 ="2.10"),SUM(#REF!),"")</f>
        <v>#REF!</v>
      </c>
      <c r="AZ31" s="156" t="e">
        <f>IF(AND(AK31 = 2010,F31 ="2.11"),SUM(#REF!),"")</f>
        <v>#REF!</v>
      </c>
      <c r="BA31" s="156" t="e">
        <f>IF(AND(AK31 = 2010,F31 ="2.12"),SUM(#REF!),"")</f>
        <v>#REF!</v>
      </c>
      <c r="BB31" s="156" t="e">
        <f>IF(AND(AK31 = 2010,F31 ="2.13"),SUM(#REF!),"")</f>
        <v>#REF!</v>
      </c>
      <c r="BC31" s="156" t="e">
        <f>IF(AND(AK31 = 2010,F31 ="2.14"),SUM(#REF!),"")</f>
        <v>#REF!</v>
      </c>
      <c r="BD31" s="156" t="e">
        <f>IF(AND(AK31 = 2010,F31 ="2.15"),SUM(#REF!),"")</f>
        <v>#REF!</v>
      </c>
      <c r="BE31" s="156" t="e">
        <f>IF(AND(AK31 = 2010,F31 ="3.1"),SUM(#REF!),"")</f>
        <v>#REF!</v>
      </c>
      <c r="BF31" s="156" t="e">
        <f>IF(AND(AK31 = 2010,F31 ="3.2"),SUM(#REF!),"")</f>
        <v>#REF!</v>
      </c>
      <c r="BG31" s="156" t="e">
        <f>IF(AND(AK31 = 2010,F31 ="3.3"),SUM(#REF!),"")</f>
        <v>#REF!</v>
      </c>
      <c r="BH31" s="156" t="e">
        <f>IF(AND(AK31 = 2010,F31 ="3.4"),SUM(#REF!),"")</f>
        <v>#REF!</v>
      </c>
      <c r="BI31" s="156" t="e">
        <f>IF(AND(AK31 = 2010,F31 ="3.5"),SUM(#REF!),"")</f>
        <v>#REF!</v>
      </c>
      <c r="BJ31" s="156" t="e">
        <f>#REF!</f>
        <v>#REF!</v>
      </c>
      <c r="BK31" s="158" t="e">
        <f t="shared" si="23"/>
        <v>#REF!</v>
      </c>
      <c r="BL31" s="158" t="e">
        <f t="shared" si="24"/>
        <v>#REF!</v>
      </c>
      <c r="BM31" s="158" t="e">
        <f t="shared" si="25"/>
        <v>#REF!</v>
      </c>
      <c r="BN31" s="158" t="e">
        <f t="shared" si="26"/>
        <v>#REF!</v>
      </c>
      <c r="BO31" s="158" t="e">
        <f t="shared" si="27"/>
        <v>#REF!</v>
      </c>
      <c r="BP31" s="158" t="e">
        <f t="shared" si="28"/>
        <v>#REF!</v>
      </c>
      <c r="BQ31" s="158" t="e">
        <f t="shared" si="29"/>
        <v>#REF!</v>
      </c>
      <c r="BR31" s="158" t="e">
        <f t="shared" si="30"/>
        <v>#REF!</v>
      </c>
      <c r="BS31" s="158" t="e">
        <f t="shared" si="31"/>
        <v>#REF!</v>
      </c>
      <c r="BT31" s="158" t="e">
        <f t="shared" si="32"/>
        <v>#REF!</v>
      </c>
      <c r="BU31" s="158" t="e">
        <f t="shared" si="33"/>
        <v>#REF!</v>
      </c>
      <c r="BV31" s="158" t="e">
        <f t="shared" si="34"/>
        <v>#REF!</v>
      </c>
      <c r="BW31" s="158" t="e">
        <f t="shared" si="35"/>
        <v>#REF!</v>
      </c>
      <c r="BX31" s="158" t="e">
        <f t="shared" si="36"/>
        <v>#REF!</v>
      </c>
      <c r="BY31" s="158" t="e">
        <f t="shared" si="37"/>
        <v>#REF!</v>
      </c>
      <c r="BZ31" s="158" t="e">
        <f t="shared" si="38"/>
        <v>#REF!</v>
      </c>
      <c r="CA31" s="158" t="e">
        <f t="shared" si="39"/>
        <v>#REF!</v>
      </c>
      <c r="CB31" s="158" t="e">
        <f t="shared" si="40"/>
        <v>#REF!</v>
      </c>
      <c r="CC31" s="158" t="e">
        <f t="shared" si="41"/>
        <v>#REF!</v>
      </c>
      <c r="CD31" s="158" t="e">
        <f t="shared" si="42"/>
        <v>#REF!</v>
      </c>
      <c r="CE31" s="158" t="e">
        <f t="shared" si="43"/>
        <v>#REF!</v>
      </c>
      <c r="CF31" s="158" t="e">
        <f t="shared" si="44"/>
        <v>#REF!</v>
      </c>
      <c r="CG31" s="158" t="e">
        <f t="shared" si="45"/>
        <v>#REF!</v>
      </c>
      <c r="CH31" s="158" t="e">
        <f t="shared" si="46"/>
        <v>#REF!</v>
      </c>
      <c r="CI31" s="159" t="e">
        <f t="shared" si="47"/>
        <v>#REF!</v>
      </c>
      <c r="CJ31" s="160" t="e">
        <f>IF(AND(BJ31 = 2011,F31 ="1.1"),SUM(#REF!),"")</f>
        <v>#REF!</v>
      </c>
      <c r="CK31" s="158" t="e">
        <f>IF(AND(BJ31 = 2011,F31 ="1.2"),SUM(#REF!),"")</f>
        <v>#REF!</v>
      </c>
      <c r="CL31" s="158" t="e">
        <f>IF(AND(BJ31 = 2011,F31 ="1.3"),SUM(#REF!),"")</f>
        <v>#REF!</v>
      </c>
      <c r="CM31" s="158" t="e">
        <f>IF(AND(BJ31 = 2011,F31 ="1.4"),SUM(#REF!),"")</f>
        <v>#REF!</v>
      </c>
      <c r="CN31" s="158" t="e">
        <f>IF(AND(BJ31 = 2011,F31 ="1.5"),SUM(#REF!),"")</f>
        <v>#REF!</v>
      </c>
      <c r="CO31" s="158" t="e">
        <f>IF(AND(BJ31 = 2011,F31 ="2.1"),SUM(#REF!),"")</f>
        <v>#REF!</v>
      </c>
      <c r="CP31" s="158" t="e">
        <f>IF(AND(BJ31 = 2011,F31 ="2.2"),SUM(#REF!),"")</f>
        <v>#REF!</v>
      </c>
      <c r="CQ31" s="158" t="e">
        <f>IF(AND(BJ31 = 2011,F31 ="2.3"),SUM(#REF!),"")</f>
        <v>#REF!</v>
      </c>
      <c r="CR31" s="158" t="e">
        <f>IF(AND(BJ31 = 2011,F31 ="2.4"),SUM(#REF!),"")</f>
        <v>#REF!</v>
      </c>
      <c r="CS31" s="158" t="e">
        <f>IF(AND(BJ31 = 2011,F31 ="2.5"),SUM(#REF!),"")</f>
        <v>#REF!</v>
      </c>
      <c r="CT31" s="158" t="e">
        <f>IF(AND(BJ31 = 2011,F31 ="2.6"),SUM(#REF!),"")</f>
        <v>#REF!</v>
      </c>
      <c r="CU31" s="158" t="e">
        <f>IF(AND(BJ31 = 2011,F31 ="2.7"),SUM(#REF!),"")</f>
        <v>#REF!</v>
      </c>
      <c r="CV31" s="158" t="e">
        <f>IF(AND(BJ31 = 2011,F31 ="2.8"),SUM(#REF!),"")</f>
        <v>#REF!</v>
      </c>
      <c r="CW31" s="158" t="e">
        <f>IF(AND(BJ31 = 2011,F31 ="2.9"),SUM(#REF!),"")</f>
        <v>#REF!</v>
      </c>
      <c r="CX31" s="158" t="e">
        <f>IF(AND(BJ31 = 2011,F31 ="2.10"),SUM(#REF!),"")</f>
        <v>#REF!</v>
      </c>
      <c r="CY31" s="158" t="e">
        <f>IF(AND(BJ31 = 2011,F31 ="2.11"),SUM(#REF!),"")</f>
        <v>#REF!</v>
      </c>
      <c r="CZ31" s="158" t="e">
        <f>IF(AND(BJ31 = 2011,F31 ="2.12"),SUM(#REF!),"")</f>
        <v>#REF!</v>
      </c>
      <c r="DA31" s="158" t="e">
        <f>IF(AND(BJ31 = 2011,F31 ="2.13"),SUM(#REF!),"")</f>
        <v>#REF!</v>
      </c>
      <c r="DB31" s="158" t="e">
        <f>IF(AND(BJ31 = 2011,F31 ="2.14"),SUM(#REF!),"")</f>
        <v>#REF!</v>
      </c>
      <c r="DC31" s="158" t="e">
        <f>IF(AND(BJ31 = 2011,F31 ="2.15"),SUM(#REF!),"")</f>
        <v>#REF!</v>
      </c>
      <c r="DD31" s="158" t="e">
        <f>IF(AND(BJ31 = 2011,F31 ="3.1"),SUM(#REF!),"")</f>
        <v>#REF!</v>
      </c>
      <c r="DE31" s="158" t="e">
        <f>IF(AND(BJ31 = 2011,F31 ="3.2"),SUM(#REF!),"")</f>
        <v>#REF!</v>
      </c>
      <c r="DF31" s="158" t="e">
        <f>IF(AND(BJ31 = 2011,F31 ="3.3"),SUM(#REF!),"")</f>
        <v>#REF!</v>
      </c>
      <c r="DG31" s="158" t="e">
        <f>IF(AND(BJ31 = 2011,F31 ="3.4"),SUM(#REF!),"")</f>
        <v>#REF!</v>
      </c>
      <c r="DH31" s="158" t="e">
        <f>IF(AND(BJ31 = 2011,F31 ="3.5"),SUM(#REF!),"")</f>
        <v>#REF!</v>
      </c>
      <c r="DI31" s="161" t="e">
        <f>#REF!</f>
        <v>#REF!</v>
      </c>
      <c r="DJ31" s="158" t="e">
        <f t="shared" si="48"/>
        <v>#REF!</v>
      </c>
      <c r="DK31" s="158" t="e">
        <f t="shared" si="49"/>
        <v>#REF!</v>
      </c>
      <c r="DL31" s="158" t="e">
        <f t="shared" si="50"/>
        <v>#REF!</v>
      </c>
      <c r="DM31" s="158" t="e">
        <f t="shared" si="51"/>
        <v>#REF!</v>
      </c>
      <c r="DN31" s="158" t="e">
        <f t="shared" si="52"/>
        <v>#REF!</v>
      </c>
      <c r="DO31" s="158" t="e">
        <f t="shared" si="53"/>
        <v>#REF!</v>
      </c>
      <c r="DP31" s="158" t="e">
        <f t="shared" si="54"/>
        <v>#REF!</v>
      </c>
      <c r="DQ31" s="158" t="e">
        <f t="shared" si="55"/>
        <v>#REF!</v>
      </c>
      <c r="DR31" s="158" t="e">
        <f t="shared" si="56"/>
        <v>#REF!</v>
      </c>
      <c r="DS31" s="158" t="e">
        <f t="shared" si="57"/>
        <v>#REF!</v>
      </c>
      <c r="DT31" s="158" t="e">
        <f t="shared" si="58"/>
        <v>#REF!</v>
      </c>
      <c r="DU31" s="158" t="e">
        <f t="shared" si="59"/>
        <v>#REF!</v>
      </c>
      <c r="DV31" s="158" t="e">
        <f t="shared" si="60"/>
        <v>#REF!</v>
      </c>
      <c r="DW31" s="158" t="e">
        <f t="shared" si="61"/>
        <v>#REF!</v>
      </c>
      <c r="DX31" s="158" t="e">
        <f t="shared" si="62"/>
        <v>#REF!</v>
      </c>
      <c r="DY31" s="158" t="e">
        <f t="shared" si="63"/>
        <v>#REF!</v>
      </c>
      <c r="DZ31" s="158" t="e">
        <f t="shared" si="64"/>
        <v>#REF!</v>
      </c>
      <c r="EA31" s="158" t="e">
        <f t="shared" si="65"/>
        <v>#REF!</v>
      </c>
      <c r="EB31" s="158" t="e">
        <f t="shared" si="66"/>
        <v>#REF!</v>
      </c>
      <c r="EC31" s="158" t="e">
        <f t="shared" si="67"/>
        <v>#REF!</v>
      </c>
      <c r="ED31" s="158" t="e">
        <f t="shared" si="68"/>
        <v>#REF!</v>
      </c>
      <c r="EE31" s="158" t="e">
        <f t="shared" si="69"/>
        <v>#REF!</v>
      </c>
      <c r="EF31" s="158" t="e">
        <f t="shared" si="70"/>
        <v>#REF!</v>
      </c>
      <c r="EG31" s="158" t="e">
        <f t="shared" si="71"/>
        <v>#REF!</v>
      </c>
      <c r="EH31" s="159" t="e">
        <f t="shared" si="72"/>
        <v>#REF!</v>
      </c>
      <c r="EI31" s="156" t="e">
        <f>IF(AND(DI31 = 2012,F31 ="1.1"),SUM(#REF!),"")</f>
        <v>#REF!</v>
      </c>
      <c r="EJ31" s="156" t="e">
        <f>IF(AND(DI31 = 2012,F31 ="1.2"),SUM(#REF!),"")</f>
        <v>#REF!</v>
      </c>
      <c r="EK31" s="156" t="e">
        <f>IF(AND(DI31 = 2012,F31 ="1.3"),SUM(#REF!),"")</f>
        <v>#REF!</v>
      </c>
      <c r="EL31" s="156" t="e">
        <f>IF(AND(DI31 = 2012,F31 ="1.4"),SUM(#REF!),"")</f>
        <v>#REF!</v>
      </c>
      <c r="EM31" s="156" t="e">
        <f>IF(AND(DI31 = 2012,F31 ="1.5"),SUM(#REF!),"")</f>
        <v>#REF!</v>
      </c>
      <c r="EN31" s="156" t="e">
        <f>IF(AND(DI31 = 2012,F31 ="2.1"),SUM(#REF!),"")</f>
        <v>#REF!</v>
      </c>
      <c r="EO31" s="156" t="e">
        <f>IF(AND(DI31 = 2012,F31 ="2.2"),SUM(#REF!),"")</f>
        <v>#REF!</v>
      </c>
      <c r="EP31" s="156" t="e">
        <f>IF(AND(DI31 = 2012,F31 ="2.3"),SUM(#REF!),"")</f>
        <v>#REF!</v>
      </c>
      <c r="EQ31" s="156" t="e">
        <f>IF(AND(DI31 = 2012,F31 ="2.4"),SUM(#REF!),"")</f>
        <v>#REF!</v>
      </c>
      <c r="ER31" s="156" t="e">
        <f>IF(AND(DI31 = 2012,F31 ="2.5"),SUM(#REF!),"")</f>
        <v>#REF!</v>
      </c>
      <c r="ES31" s="156" t="e">
        <f>IF(AND(DI31 = 2012,F31 ="2.6"),SUM(#REF!),"")</f>
        <v>#REF!</v>
      </c>
      <c r="ET31" s="156" t="e">
        <f>IF(AND(DI31 = 2012,F31 ="2.7"),SUM(#REF!),"")</f>
        <v>#REF!</v>
      </c>
      <c r="EU31" s="156" t="e">
        <f>IF(AND(DI31 = 2012,F31 ="2.8"),SUM(#REF!),"")</f>
        <v>#REF!</v>
      </c>
      <c r="EV31" s="156" t="e">
        <f>IF(AND(DI31 = 2012,F31 ="2.9"),SUM(#REF!),"")</f>
        <v>#REF!</v>
      </c>
      <c r="EW31" s="156" t="e">
        <f>IF(AND(DI31 = 2012,F31 ="2.10"),SUM(#REF!),"")</f>
        <v>#REF!</v>
      </c>
      <c r="EX31" s="156" t="e">
        <f>IF(AND(DI31 = 2012,F31 ="2.11"),SUM(#REF!),"")</f>
        <v>#REF!</v>
      </c>
      <c r="EY31" s="156" t="e">
        <f>IF(AND(DI31 = 2012,F31 ="2.12"),SUM(#REF!),"")</f>
        <v>#REF!</v>
      </c>
      <c r="EZ31" s="156" t="e">
        <f>IF(AND(DI31 = 2012,F31 ="2.13"),SUM(#REF!),"")</f>
        <v>#REF!</v>
      </c>
      <c r="FA31" s="156" t="e">
        <f>IF(AND(DI31 = 2012,F31 ="2.14"),SUM(#REF!),"")</f>
        <v>#REF!</v>
      </c>
      <c r="FB31" s="156" t="e">
        <f>IF(AND(DI31 = 2012,F31 ="2.15"),SUM(#REF!),"")</f>
        <v>#REF!</v>
      </c>
      <c r="FC31" s="156" t="e">
        <f>IF(AND(DI31 = 2012,F31 ="3.1"),SUM(#REF!),"")</f>
        <v>#REF!</v>
      </c>
      <c r="FD31" s="156" t="e">
        <f>IF(AND(DI31 = 2012,F31 ="3.2"),SUM(#REF!),"")</f>
        <v>#REF!</v>
      </c>
      <c r="FE31" s="156" t="e">
        <f>IF(AND(DI31 = 2012,F31 ="3.3"),SUM(#REF!),"")</f>
        <v>#REF!</v>
      </c>
      <c r="FF31" s="156" t="e">
        <f>IF(AND(DI31 = 2012,F31 ="3.4"),SUM(#REF!),"")</f>
        <v>#REF!</v>
      </c>
      <c r="FG31" s="156" t="e">
        <f>IF(AND(DI31 = 2012,F31 ="3.5"),SUM(#REF!),"")</f>
        <v>#REF!</v>
      </c>
      <c r="FI31" s="169" t="s">
        <v>26</v>
      </c>
    </row>
    <row r="32" spans="1:165" s="173" customFormat="1" ht="12.75" x14ac:dyDescent="0.2">
      <c r="A32" s="163">
        <f>1+A31</f>
        <v>13</v>
      </c>
      <c r="B32" s="146"/>
      <c r="C32" s="147"/>
      <c r="D32" s="148"/>
      <c r="E32" s="149"/>
      <c r="F32" s="150"/>
      <c r="G32" s="148"/>
      <c r="H32" s="148"/>
      <c r="I32" s="170"/>
      <c r="J32" s="152"/>
      <c r="K32" s="153"/>
      <c r="L32" s="154"/>
      <c r="M32" s="155" t="e">
        <f t="shared" si="0"/>
        <v>#REF!</v>
      </c>
      <c r="N32" s="156" t="e">
        <f t="shared" si="1"/>
        <v>#REF!</v>
      </c>
      <c r="O32" s="156" t="e">
        <f t="shared" si="2"/>
        <v>#REF!</v>
      </c>
      <c r="P32" s="156" t="e">
        <f t="shared" si="3"/>
        <v>#REF!</v>
      </c>
      <c r="Q32" s="156" t="e">
        <f t="shared" si="4"/>
        <v>#REF!</v>
      </c>
      <c r="R32" s="156" t="e">
        <f t="shared" si="5"/>
        <v>#REF!</v>
      </c>
      <c r="S32" s="156" t="e">
        <f t="shared" si="6"/>
        <v>#REF!</v>
      </c>
      <c r="T32" s="156" t="e">
        <f t="shared" si="7"/>
        <v>#REF!</v>
      </c>
      <c r="U32" s="156" t="e">
        <f t="shared" si="8"/>
        <v>#REF!</v>
      </c>
      <c r="V32" s="156" t="e">
        <f t="shared" si="9"/>
        <v>#REF!</v>
      </c>
      <c r="W32" s="156" t="e">
        <f t="shared" si="10"/>
        <v>#REF!</v>
      </c>
      <c r="X32" s="156" t="e">
        <f t="shared" si="11"/>
        <v>#REF!</v>
      </c>
      <c r="Y32" s="156" t="e">
        <f t="shared" si="12"/>
        <v>#REF!</v>
      </c>
      <c r="Z32" s="156" t="e">
        <f t="shared" si="13"/>
        <v>#REF!</v>
      </c>
      <c r="AA32" s="156" t="e">
        <f t="shared" si="14"/>
        <v>#REF!</v>
      </c>
      <c r="AB32" s="156" t="e">
        <f t="shared" si="15"/>
        <v>#REF!</v>
      </c>
      <c r="AC32" s="156" t="e">
        <f t="shared" si="16"/>
        <v>#REF!</v>
      </c>
      <c r="AD32" s="156" t="e">
        <f t="shared" si="17"/>
        <v>#REF!</v>
      </c>
      <c r="AE32" s="156" t="e">
        <f>IF(AND(AK32 = 2010,F32 ="2.15"),SUM(#REF!),"0")</f>
        <v>#REF!</v>
      </c>
      <c r="AF32" s="156" t="e">
        <f t="shared" si="18"/>
        <v>#REF!</v>
      </c>
      <c r="AG32" s="156" t="e">
        <f t="shared" si="19"/>
        <v>#REF!</v>
      </c>
      <c r="AH32" s="156" t="e">
        <f t="shared" si="20"/>
        <v>#REF!</v>
      </c>
      <c r="AI32" s="156" t="e">
        <f t="shared" si="21"/>
        <v>#REF!</v>
      </c>
      <c r="AJ32" s="156" t="e">
        <f t="shared" si="22"/>
        <v>#REF!</v>
      </c>
      <c r="AK32" s="157" t="e">
        <f>#REF!</f>
        <v>#REF!</v>
      </c>
      <c r="AL32" s="156" t="e">
        <f>IF(AND(AK32 = 2010,F32 ="1.1"),SUM(#REF!),"")</f>
        <v>#REF!</v>
      </c>
      <c r="AM32" s="156" t="e">
        <f>IF(AND(AK32 = 2010,F32 ="1.2"),SUM(#REF!),"")</f>
        <v>#REF!</v>
      </c>
      <c r="AN32" s="156" t="e">
        <f>IF(AND(AK32 = 2010,F32 ="1.3"),SUM(#REF!),"")</f>
        <v>#REF!</v>
      </c>
      <c r="AO32" s="156" t="e">
        <f>IF(AND(AK32 = 2010,F32 ="1.4"),SUM(#REF!),"")</f>
        <v>#REF!</v>
      </c>
      <c r="AP32" s="156" t="e">
        <f>IF(AND(AK32 = 2010,F32 ="2.1"),SUM(#REF!),"")</f>
        <v>#REF!</v>
      </c>
      <c r="AQ32" s="156" t="e">
        <f>IF(AND(AK32 = 2010,F32 ="2.2"),SUM(#REF!),"")</f>
        <v>#REF!</v>
      </c>
      <c r="AR32" s="156" t="e">
        <f>IF(AND(AK32 = 2010,F32 ="2.3"),SUM(#REF!),"")</f>
        <v>#REF!</v>
      </c>
      <c r="AS32" s="156" t="e">
        <f>IF(AND(AK32 = 2010,F32 ="2.4"),SUM(#REF!),"")</f>
        <v>#REF!</v>
      </c>
      <c r="AT32" s="156" t="e">
        <f>IF(AND(AK32 = 2010,F32 ="2.5"),SUM(#REF!),"")</f>
        <v>#REF!</v>
      </c>
      <c r="AU32" s="156" t="e">
        <f>IF(AND(AK32 = 2010,F32 ="2.6"),SUM(#REF!),"")</f>
        <v>#REF!</v>
      </c>
      <c r="AV32" s="156" t="e">
        <f>IF(AND(AK32 = 2010,F32 ="2.7"),SUM(#REF!),"")</f>
        <v>#REF!</v>
      </c>
      <c r="AW32" s="156" t="e">
        <f>IF(AND(AK32 = 2010,F32 ="2.8"),SUM(#REF!),"")</f>
        <v>#REF!</v>
      </c>
      <c r="AX32" s="156" t="e">
        <f>IF(AND(AK32 = 2010,F32 ="2.9"),SUM(#REF!),"")</f>
        <v>#REF!</v>
      </c>
      <c r="AY32" s="156" t="e">
        <f>IF(AND(AK32 = 2010,F32 ="2.10"),SUM(#REF!),"")</f>
        <v>#REF!</v>
      </c>
      <c r="AZ32" s="156" t="e">
        <f>IF(AND(AK32 = 2010,F32 ="2.11"),SUM(#REF!),"")</f>
        <v>#REF!</v>
      </c>
      <c r="BA32" s="156" t="e">
        <f>IF(AND(AK32 = 2010,F32 ="2.12"),SUM(#REF!),"")</f>
        <v>#REF!</v>
      </c>
      <c r="BB32" s="156" t="e">
        <f>IF(AND(AK32 = 2010,F32 ="2.13"),SUM(#REF!),"")</f>
        <v>#REF!</v>
      </c>
      <c r="BC32" s="156" t="e">
        <f>IF(AND(AK32 = 2010,F32 ="2.14"),SUM(#REF!),"")</f>
        <v>#REF!</v>
      </c>
      <c r="BD32" s="156" t="e">
        <f>IF(AND(AK32 = 2010,F32 ="2.15"),SUM(#REF!),"")</f>
        <v>#REF!</v>
      </c>
      <c r="BE32" s="156" t="e">
        <f>IF(AND(AK32 = 2010,F32 ="3.1"),SUM(#REF!),"")</f>
        <v>#REF!</v>
      </c>
      <c r="BF32" s="156" t="e">
        <f>IF(AND(AK32 = 2010,F32 ="3.2"),SUM(#REF!),"")</f>
        <v>#REF!</v>
      </c>
      <c r="BG32" s="156" t="e">
        <f>IF(AND(AK32 = 2010,F32 ="3.3"),SUM(#REF!),"")</f>
        <v>#REF!</v>
      </c>
      <c r="BH32" s="156" t="e">
        <f>IF(AND(AK32 = 2010,F32 ="3.4"),SUM(#REF!),"")</f>
        <v>#REF!</v>
      </c>
      <c r="BI32" s="156" t="e">
        <f>IF(AND(AK32 = 2010,F32 ="3.5"),SUM(#REF!),"")</f>
        <v>#REF!</v>
      </c>
      <c r="BJ32" s="156" t="e">
        <f>#REF!</f>
        <v>#REF!</v>
      </c>
      <c r="BK32" s="158" t="e">
        <f t="shared" si="23"/>
        <v>#REF!</v>
      </c>
      <c r="BL32" s="158" t="e">
        <f t="shared" si="24"/>
        <v>#REF!</v>
      </c>
      <c r="BM32" s="158" t="e">
        <f t="shared" si="25"/>
        <v>#REF!</v>
      </c>
      <c r="BN32" s="158" t="e">
        <f t="shared" si="26"/>
        <v>#REF!</v>
      </c>
      <c r="BO32" s="158" t="e">
        <f t="shared" si="27"/>
        <v>#REF!</v>
      </c>
      <c r="BP32" s="158" t="e">
        <f t="shared" si="28"/>
        <v>#REF!</v>
      </c>
      <c r="BQ32" s="158" t="e">
        <f t="shared" si="29"/>
        <v>#REF!</v>
      </c>
      <c r="BR32" s="158" t="e">
        <f t="shared" si="30"/>
        <v>#REF!</v>
      </c>
      <c r="BS32" s="158" t="e">
        <f t="shared" si="31"/>
        <v>#REF!</v>
      </c>
      <c r="BT32" s="158" t="e">
        <f t="shared" si="32"/>
        <v>#REF!</v>
      </c>
      <c r="BU32" s="158" t="e">
        <f t="shared" si="33"/>
        <v>#REF!</v>
      </c>
      <c r="BV32" s="158" t="e">
        <f t="shared" si="34"/>
        <v>#REF!</v>
      </c>
      <c r="BW32" s="158" t="e">
        <f t="shared" si="35"/>
        <v>#REF!</v>
      </c>
      <c r="BX32" s="158" t="e">
        <f t="shared" si="36"/>
        <v>#REF!</v>
      </c>
      <c r="BY32" s="158" t="e">
        <f t="shared" si="37"/>
        <v>#REF!</v>
      </c>
      <c r="BZ32" s="158" t="e">
        <f t="shared" si="38"/>
        <v>#REF!</v>
      </c>
      <c r="CA32" s="158" t="e">
        <f t="shared" si="39"/>
        <v>#REF!</v>
      </c>
      <c r="CB32" s="158" t="e">
        <f t="shared" si="40"/>
        <v>#REF!</v>
      </c>
      <c r="CC32" s="158" t="e">
        <f t="shared" si="41"/>
        <v>#REF!</v>
      </c>
      <c r="CD32" s="158" t="e">
        <f t="shared" si="42"/>
        <v>#REF!</v>
      </c>
      <c r="CE32" s="158" t="e">
        <f t="shared" si="43"/>
        <v>#REF!</v>
      </c>
      <c r="CF32" s="158" t="e">
        <f t="shared" si="44"/>
        <v>#REF!</v>
      </c>
      <c r="CG32" s="158" t="e">
        <f t="shared" si="45"/>
        <v>#REF!</v>
      </c>
      <c r="CH32" s="158" t="e">
        <f t="shared" si="46"/>
        <v>#REF!</v>
      </c>
      <c r="CI32" s="159" t="e">
        <f t="shared" si="47"/>
        <v>#REF!</v>
      </c>
      <c r="CJ32" s="160" t="e">
        <f>IF(AND(BJ32 = 2011,F32 ="1.1"),SUM(#REF!),"")</f>
        <v>#REF!</v>
      </c>
      <c r="CK32" s="158" t="e">
        <f>IF(AND(BJ32 = 2011,F32 ="1.2"),SUM(#REF!),"")</f>
        <v>#REF!</v>
      </c>
      <c r="CL32" s="158" t="e">
        <f>IF(AND(BJ32 = 2011,F32 ="1.3"),SUM(#REF!),"")</f>
        <v>#REF!</v>
      </c>
      <c r="CM32" s="158" t="e">
        <f>IF(AND(BJ32 = 2011,F32 ="1.4"),SUM(#REF!),"")</f>
        <v>#REF!</v>
      </c>
      <c r="CN32" s="158" t="e">
        <f>IF(AND(BJ32 = 2011,F32 ="1.5"),SUM(#REF!),"")</f>
        <v>#REF!</v>
      </c>
      <c r="CO32" s="158" t="e">
        <f>IF(AND(BJ32 = 2011,F32 ="2.1"),SUM(#REF!),"")</f>
        <v>#REF!</v>
      </c>
      <c r="CP32" s="158" t="e">
        <f>IF(AND(BJ32 = 2011,F32 ="2.2"),SUM(#REF!),"")</f>
        <v>#REF!</v>
      </c>
      <c r="CQ32" s="158" t="e">
        <f>IF(AND(BJ32 = 2011,F32 ="2.3"),SUM(#REF!),"")</f>
        <v>#REF!</v>
      </c>
      <c r="CR32" s="158" t="e">
        <f>IF(AND(BJ32 = 2011,F32 ="2.4"),SUM(#REF!),"")</f>
        <v>#REF!</v>
      </c>
      <c r="CS32" s="158" t="e">
        <f>IF(AND(BJ32 = 2011,F32 ="2.5"),SUM(#REF!),"")</f>
        <v>#REF!</v>
      </c>
      <c r="CT32" s="158" t="e">
        <f>IF(AND(BJ32 = 2011,F32 ="2.6"),SUM(#REF!),"")</f>
        <v>#REF!</v>
      </c>
      <c r="CU32" s="158" t="e">
        <f>IF(AND(BJ32 = 2011,F32 ="2.7"),SUM(#REF!),"")</f>
        <v>#REF!</v>
      </c>
      <c r="CV32" s="158" t="e">
        <f>IF(AND(BJ32 = 2011,F32 ="2.8"),SUM(#REF!),"")</f>
        <v>#REF!</v>
      </c>
      <c r="CW32" s="158" t="e">
        <f>IF(AND(BJ32 = 2011,F32 ="2.9"),SUM(#REF!),"")</f>
        <v>#REF!</v>
      </c>
      <c r="CX32" s="158" t="e">
        <f>IF(AND(BJ32 = 2011,F32 ="2.10"),SUM(#REF!),"")</f>
        <v>#REF!</v>
      </c>
      <c r="CY32" s="158" t="e">
        <f>IF(AND(BJ32 = 2011,F32 ="2.11"),SUM(#REF!),"")</f>
        <v>#REF!</v>
      </c>
      <c r="CZ32" s="158" t="e">
        <f>IF(AND(BJ32 = 2011,F32 ="2.12"),SUM(#REF!),"")</f>
        <v>#REF!</v>
      </c>
      <c r="DA32" s="158" t="e">
        <f>IF(AND(BJ32 = 2011,F32 ="2.13"),SUM(#REF!),"")</f>
        <v>#REF!</v>
      </c>
      <c r="DB32" s="158" t="e">
        <f>IF(AND(BJ32 = 2011,F32 ="2.14"),SUM(#REF!),"")</f>
        <v>#REF!</v>
      </c>
      <c r="DC32" s="158" t="e">
        <f>IF(AND(BJ32 = 2011,F32 ="2.15"),SUM(#REF!),"")</f>
        <v>#REF!</v>
      </c>
      <c r="DD32" s="158" t="e">
        <f>IF(AND(BJ32 = 2011,F32 ="3.1"),SUM(#REF!),"")</f>
        <v>#REF!</v>
      </c>
      <c r="DE32" s="158" t="e">
        <f>IF(AND(BJ32 = 2011,F32 ="3.2"),SUM(#REF!),"")</f>
        <v>#REF!</v>
      </c>
      <c r="DF32" s="158" t="e">
        <f>IF(AND(BJ32 = 2011,F32 ="3.3"),SUM(#REF!),"")</f>
        <v>#REF!</v>
      </c>
      <c r="DG32" s="158" t="e">
        <f>IF(AND(BJ32 = 2011,F32 ="3.4"),SUM(#REF!),"")</f>
        <v>#REF!</v>
      </c>
      <c r="DH32" s="158" t="e">
        <f>IF(AND(BJ32 = 2011,F32 ="3.5"),SUM(#REF!),"")</f>
        <v>#REF!</v>
      </c>
      <c r="DI32" s="161" t="e">
        <f>#REF!</f>
        <v>#REF!</v>
      </c>
      <c r="DJ32" s="158" t="e">
        <f t="shared" si="48"/>
        <v>#REF!</v>
      </c>
      <c r="DK32" s="158" t="e">
        <f t="shared" si="49"/>
        <v>#REF!</v>
      </c>
      <c r="DL32" s="158" t="e">
        <f t="shared" si="50"/>
        <v>#REF!</v>
      </c>
      <c r="DM32" s="158" t="e">
        <f t="shared" si="51"/>
        <v>#REF!</v>
      </c>
      <c r="DN32" s="158" t="e">
        <f t="shared" si="52"/>
        <v>#REF!</v>
      </c>
      <c r="DO32" s="158" t="e">
        <f t="shared" si="53"/>
        <v>#REF!</v>
      </c>
      <c r="DP32" s="158" t="e">
        <f t="shared" si="54"/>
        <v>#REF!</v>
      </c>
      <c r="DQ32" s="158" t="e">
        <f t="shared" si="55"/>
        <v>#REF!</v>
      </c>
      <c r="DR32" s="158" t="e">
        <f t="shared" si="56"/>
        <v>#REF!</v>
      </c>
      <c r="DS32" s="158" t="e">
        <f t="shared" si="57"/>
        <v>#REF!</v>
      </c>
      <c r="DT32" s="158" t="e">
        <f t="shared" si="58"/>
        <v>#REF!</v>
      </c>
      <c r="DU32" s="158" t="e">
        <f t="shared" si="59"/>
        <v>#REF!</v>
      </c>
      <c r="DV32" s="158" t="e">
        <f t="shared" si="60"/>
        <v>#REF!</v>
      </c>
      <c r="DW32" s="158" t="e">
        <f t="shared" si="61"/>
        <v>#REF!</v>
      </c>
      <c r="DX32" s="158" t="e">
        <f t="shared" si="62"/>
        <v>#REF!</v>
      </c>
      <c r="DY32" s="158" t="e">
        <f t="shared" si="63"/>
        <v>#REF!</v>
      </c>
      <c r="DZ32" s="158" t="e">
        <f t="shared" si="64"/>
        <v>#REF!</v>
      </c>
      <c r="EA32" s="158" t="e">
        <f t="shared" si="65"/>
        <v>#REF!</v>
      </c>
      <c r="EB32" s="158" t="e">
        <f t="shared" si="66"/>
        <v>#REF!</v>
      </c>
      <c r="EC32" s="158" t="e">
        <f t="shared" si="67"/>
        <v>#REF!</v>
      </c>
      <c r="ED32" s="158" t="e">
        <f t="shared" si="68"/>
        <v>#REF!</v>
      </c>
      <c r="EE32" s="158" t="e">
        <f t="shared" si="69"/>
        <v>#REF!</v>
      </c>
      <c r="EF32" s="158" t="e">
        <f t="shared" si="70"/>
        <v>#REF!</v>
      </c>
      <c r="EG32" s="158" t="e">
        <f t="shared" si="71"/>
        <v>#REF!</v>
      </c>
      <c r="EH32" s="159" t="e">
        <f t="shared" si="72"/>
        <v>#REF!</v>
      </c>
      <c r="EI32" s="156" t="e">
        <f>IF(AND(DI32 = 2012,F32 ="1.1"),SUM(#REF!),"")</f>
        <v>#REF!</v>
      </c>
      <c r="EJ32" s="156" t="e">
        <f>IF(AND(DI32 = 2012,F32 ="1.2"),SUM(#REF!),"")</f>
        <v>#REF!</v>
      </c>
      <c r="EK32" s="156" t="e">
        <f>IF(AND(DI32 = 2012,F32 ="1.3"),SUM(#REF!),"")</f>
        <v>#REF!</v>
      </c>
      <c r="EL32" s="156" t="e">
        <f>IF(AND(DI32 = 2012,F32 ="1.4"),SUM(#REF!),"")</f>
        <v>#REF!</v>
      </c>
      <c r="EM32" s="156" t="e">
        <f>IF(AND(DI32 = 2012,F32 ="1.5"),SUM(#REF!),"")</f>
        <v>#REF!</v>
      </c>
      <c r="EN32" s="156" t="e">
        <f>IF(AND(DI32 = 2012,F32 ="2.1"),SUM(#REF!),"")</f>
        <v>#REF!</v>
      </c>
      <c r="EO32" s="156" t="e">
        <f>IF(AND(DI32 = 2012,F32 ="2.2"),SUM(#REF!),"")</f>
        <v>#REF!</v>
      </c>
      <c r="EP32" s="156" t="e">
        <f>IF(AND(DI32 = 2012,F32 ="2.3"),SUM(#REF!),"")</f>
        <v>#REF!</v>
      </c>
      <c r="EQ32" s="156" t="e">
        <f>IF(AND(DI32 = 2012,F32 ="2.4"),SUM(#REF!),"")</f>
        <v>#REF!</v>
      </c>
      <c r="ER32" s="156" t="e">
        <f>IF(AND(DI32 = 2012,F32 ="2.5"),SUM(#REF!),"")</f>
        <v>#REF!</v>
      </c>
      <c r="ES32" s="156" t="e">
        <f>IF(AND(DI32 = 2012,F32 ="2.6"),SUM(#REF!),"")</f>
        <v>#REF!</v>
      </c>
      <c r="ET32" s="156" t="e">
        <f>IF(AND(DI32 = 2012,F32 ="2.7"),SUM(#REF!),"")</f>
        <v>#REF!</v>
      </c>
      <c r="EU32" s="156" t="e">
        <f>IF(AND(DI32 = 2012,F32 ="2.8"),SUM(#REF!),"")</f>
        <v>#REF!</v>
      </c>
      <c r="EV32" s="156" t="e">
        <f>IF(AND(DI32 = 2012,F32 ="2.9"),SUM(#REF!),"")</f>
        <v>#REF!</v>
      </c>
      <c r="EW32" s="156" t="e">
        <f>IF(AND(DI32 = 2012,F32 ="2.10"),SUM(#REF!),"")</f>
        <v>#REF!</v>
      </c>
      <c r="EX32" s="156" t="e">
        <f>IF(AND(DI32 = 2012,F32 ="2.11"),SUM(#REF!),"")</f>
        <v>#REF!</v>
      </c>
      <c r="EY32" s="156" t="e">
        <f>IF(AND(DI32 = 2012,F32 ="2.12"),SUM(#REF!),"")</f>
        <v>#REF!</v>
      </c>
      <c r="EZ32" s="156" t="e">
        <f>IF(AND(DI32 = 2012,F32 ="2.13"),SUM(#REF!),"")</f>
        <v>#REF!</v>
      </c>
      <c r="FA32" s="156" t="e">
        <f>IF(AND(DI32 = 2012,F32 ="2.14"),SUM(#REF!),"")</f>
        <v>#REF!</v>
      </c>
      <c r="FB32" s="156" t="e">
        <f>IF(AND(DI32 = 2012,F32 ="2.15"),SUM(#REF!),"")</f>
        <v>#REF!</v>
      </c>
      <c r="FC32" s="156" t="e">
        <f>IF(AND(DI32 = 2012,F32 ="3.1"),SUM(#REF!),"")</f>
        <v>#REF!</v>
      </c>
      <c r="FD32" s="156" t="e">
        <f>IF(AND(DI32 = 2012,F32 ="3.2"),SUM(#REF!),"")</f>
        <v>#REF!</v>
      </c>
      <c r="FE32" s="156" t="e">
        <f>IF(AND(DI32 = 2012,F32 ="3.3"),SUM(#REF!),"")</f>
        <v>#REF!</v>
      </c>
      <c r="FF32" s="156" t="e">
        <f>IF(AND(DI32 = 2012,F32 ="3.4"),SUM(#REF!),"")</f>
        <v>#REF!</v>
      </c>
      <c r="FG32" s="156" t="e">
        <f>IF(AND(DI32 = 2012,F32 ="3.5"),SUM(#REF!),"")</f>
        <v>#REF!</v>
      </c>
      <c r="FI32" s="169" t="s">
        <v>28</v>
      </c>
    </row>
    <row r="33" spans="1:165" s="173" customFormat="1" ht="12.75" x14ac:dyDescent="0.2">
      <c r="A33" s="163">
        <f t="shared" si="73"/>
        <v>14</v>
      </c>
      <c r="B33" s="146"/>
      <c r="C33" s="147"/>
      <c r="D33" s="148"/>
      <c r="E33" s="149"/>
      <c r="F33" s="150"/>
      <c r="G33" s="165"/>
      <c r="H33" s="165"/>
      <c r="I33" s="172"/>
      <c r="J33" s="152"/>
      <c r="K33" s="153"/>
      <c r="L33" s="154"/>
      <c r="M33" s="155" t="e">
        <f t="shared" si="0"/>
        <v>#REF!</v>
      </c>
      <c r="N33" s="156" t="e">
        <f t="shared" si="1"/>
        <v>#REF!</v>
      </c>
      <c r="O33" s="156" t="e">
        <f t="shared" si="2"/>
        <v>#REF!</v>
      </c>
      <c r="P33" s="156" t="e">
        <f t="shared" si="3"/>
        <v>#REF!</v>
      </c>
      <c r="Q33" s="156" t="e">
        <f t="shared" si="4"/>
        <v>#REF!</v>
      </c>
      <c r="R33" s="156" t="e">
        <f t="shared" si="5"/>
        <v>#REF!</v>
      </c>
      <c r="S33" s="156" t="e">
        <f t="shared" si="6"/>
        <v>#REF!</v>
      </c>
      <c r="T33" s="156" t="e">
        <f t="shared" si="7"/>
        <v>#REF!</v>
      </c>
      <c r="U33" s="156" t="e">
        <f t="shared" si="8"/>
        <v>#REF!</v>
      </c>
      <c r="V33" s="156" t="e">
        <f t="shared" si="9"/>
        <v>#REF!</v>
      </c>
      <c r="W33" s="156" t="e">
        <f t="shared" si="10"/>
        <v>#REF!</v>
      </c>
      <c r="X33" s="156" t="e">
        <f t="shared" si="11"/>
        <v>#REF!</v>
      </c>
      <c r="Y33" s="156" t="e">
        <f t="shared" si="12"/>
        <v>#REF!</v>
      </c>
      <c r="Z33" s="156" t="e">
        <f t="shared" si="13"/>
        <v>#REF!</v>
      </c>
      <c r="AA33" s="156" t="e">
        <f t="shared" si="14"/>
        <v>#REF!</v>
      </c>
      <c r="AB33" s="156" t="e">
        <f t="shared" si="15"/>
        <v>#REF!</v>
      </c>
      <c r="AC33" s="156" t="e">
        <f t="shared" si="16"/>
        <v>#REF!</v>
      </c>
      <c r="AD33" s="156" t="e">
        <f t="shared" si="17"/>
        <v>#REF!</v>
      </c>
      <c r="AE33" s="156" t="e">
        <f>IF(AND(AK33 = 2010,F33 ="2.15"),SUM(#REF!),"0")</f>
        <v>#REF!</v>
      </c>
      <c r="AF33" s="156" t="e">
        <f t="shared" si="18"/>
        <v>#REF!</v>
      </c>
      <c r="AG33" s="156" t="e">
        <f t="shared" si="19"/>
        <v>#REF!</v>
      </c>
      <c r="AH33" s="156" t="e">
        <f t="shared" si="20"/>
        <v>#REF!</v>
      </c>
      <c r="AI33" s="156" t="e">
        <f t="shared" si="21"/>
        <v>#REF!</v>
      </c>
      <c r="AJ33" s="156" t="e">
        <f t="shared" si="22"/>
        <v>#REF!</v>
      </c>
      <c r="AK33" s="157" t="e">
        <f>#REF!</f>
        <v>#REF!</v>
      </c>
      <c r="AL33" s="156" t="e">
        <f>IF(AND(AK33 = 2010,F33 ="1.1"),SUM(#REF!),"")</f>
        <v>#REF!</v>
      </c>
      <c r="AM33" s="156" t="e">
        <f>IF(AND(AK33 = 2010,F33 ="1.2"),SUM(#REF!),"")</f>
        <v>#REF!</v>
      </c>
      <c r="AN33" s="156" t="e">
        <f>IF(AND(AK33 = 2010,F33 ="1.3"),SUM(#REF!),"")</f>
        <v>#REF!</v>
      </c>
      <c r="AO33" s="156" t="e">
        <f>IF(AND(AK33 = 2010,F33 ="1.4"),SUM(#REF!),"")</f>
        <v>#REF!</v>
      </c>
      <c r="AP33" s="156" t="e">
        <f>IF(AND(AK33 = 2010,F33 ="2.1"),SUM(#REF!),"")</f>
        <v>#REF!</v>
      </c>
      <c r="AQ33" s="156" t="e">
        <f>IF(AND(AK33 = 2010,F33 ="2.2"),SUM(#REF!),"")</f>
        <v>#REF!</v>
      </c>
      <c r="AR33" s="156" t="e">
        <f>IF(AND(AK33 = 2010,F33 ="2.3"),SUM(#REF!),"")</f>
        <v>#REF!</v>
      </c>
      <c r="AS33" s="156" t="e">
        <f>IF(AND(AK33 = 2010,F33 ="2.4"),SUM(#REF!),"")</f>
        <v>#REF!</v>
      </c>
      <c r="AT33" s="156" t="e">
        <f>IF(AND(AK33 = 2010,F33 ="2.5"),SUM(#REF!),"")</f>
        <v>#REF!</v>
      </c>
      <c r="AU33" s="156" t="e">
        <f>IF(AND(AK33 = 2010,F33 ="2.6"),SUM(#REF!),"")</f>
        <v>#REF!</v>
      </c>
      <c r="AV33" s="156" t="e">
        <f>IF(AND(AK33 = 2010,F33 ="2.7"),SUM(#REF!),"")</f>
        <v>#REF!</v>
      </c>
      <c r="AW33" s="156" t="e">
        <f>IF(AND(AK33 = 2010,F33 ="2.8"),SUM(#REF!),"")</f>
        <v>#REF!</v>
      </c>
      <c r="AX33" s="156" t="e">
        <f>IF(AND(AK33 = 2010,F33 ="2.9"),SUM(#REF!),"")</f>
        <v>#REF!</v>
      </c>
      <c r="AY33" s="156" t="e">
        <f>IF(AND(AK33 = 2010,F33 ="2.10"),SUM(#REF!),"")</f>
        <v>#REF!</v>
      </c>
      <c r="AZ33" s="156" t="e">
        <f>IF(AND(AK33 = 2010,F33 ="2.11"),SUM(#REF!),"")</f>
        <v>#REF!</v>
      </c>
      <c r="BA33" s="156" t="e">
        <f>IF(AND(AK33 = 2010,F33 ="2.12"),SUM(#REF!),"")</f>
        <v>#REF!</v>
      </c>
      <c r="BB33" s="156" t="e">
        <f>IF(AND(AK33 = 2010,F33 ="2.13"),SUM(#REF!),"")</f>
        <v>#REF!</v>
      </c>
      <c r="BC33" s="156" t="e">
        <f>IF(AND(AK33 = 2010,F33 ="2.14"),SUM(#REF!),"")</f>
        <v>#REF!</v>
      </c>
      <c r="BD33" s="156" t="e">
        <f>IF(AND(AK33 = 2010,F33 ="2.15"),SUM(#REF!),"")</f>
        <v>#REF!</v>
      </c>
      <c r="BE33" s="156" t="e">
        <f>IF(AND(AK33 = 2010,F33 ="3.1"),SUM(#REF!),"")</f>
        <v>#REF!</v>
      </c>
      <c r="BF33" s="156" t="e">
        <f>IF(AND(AK33 = 2010,F33 ="3.2"),SUM(#REF!),"")</f>
        <v>#REF!</v>
      </c>
      <c r="BG33" s="156" t="e">
        <f>IF(AND(AK33 = 2010,F33 ="3.3"),SUM(#REF!),"")</f>
        <v>#REF!</v>
      </c>
      <c r="BH33" s="156" t="e">
        <f>IF(AND(AK33 = 2010,F33 ="3.4"),SUM(#REF!),"")</f>
        <v>#REF!</v>
      </c>
      <c r="BI33" s="156" t="e">
        <f>IF(AND(AK33 = 2010,F33 ="3.5"),SUM(#REF!),"")</f>
        <v>#REF!</v>
      </c>
      <c r="BJ33" s="156" t="e">
        <f>#REF!</f>
        <v>#REF!</v>
      </c>
      <c r="BK33" s="158" t="e">
        <f t="shared" si="23"/>
        <v>#REF!</v>
      </c>
      <c r="BL33" s="158" t="e">
        <f t="shared" si="24"/>
        <v>#REF!</v>
      </c>
      <c r="BM33" s="158" t="e">
        <f t="shared" si="25"/>
        <v>#REF!</v>
      </c>
      <c r="BN33" s="158" t="e">
        <f t="shared" si="26"/>
        <v>#REF!</v>
      </c>
      <c r="BO33" s="158" t="e">
        <f t="shared" si="27"/>
        <v>#REF!</v>
      </c>
      <c r="BP33" s="158" t="e">
        <f t="shared" si="28"/>
        <v>#REF!</v>
      </c>
      <c r="BQ33" s="158" t="e">
        <f t="shared" si="29"/>
        <v>#REF!</v>
      </c>
      <c r="BR33" s="158" t="e">
        <f t="shared" si="30"/>
        <v>#REF!</v>
      </c>
      <c r="BS33" s="158" t="e">
        <f t="shared" si="31"/>
        <v>#REF!</v>
      </c>
      <c r="BT33" s="158" t="e">
        <f t="shared" si="32"/>
        <v>#REF!</v>
      </c>
      <c r="BU33" s="158" t="e">
        <f t="shared" si="33"/>
        <v>#REF!</v>
      </c>
      <c r="BV33" s="158" t="e">
        <f t="shared" si="34"/>
        <v>#REF!</v>
      </c>
      <c r="BW33" s="158" t="e">
        <f t="shared" si="35"/>
        <v>#REF!</v>
      </c>
      <c r="BX33" s="158" t="e">
        <f t="shared" si="36"/>
        <v>#REF!</v>
      </c>
      <c r="BY33" s="158" t="e">
        <f t="shared" si="37"/>
        <v>#REF!</v>
      </c>
      <c r="BZ33" s="158" t="e">
        <f t="shared" si="38"/>
        <v>#REF!</v>
      </c>
      <c r="CA33" s="158" t="e">
        <f t="shared" si="39"/>
        <v>#REF!</v>
      </c>
      <c r="CB33" s="158" t="e">
        <f t="shared" si="40"/>
        <v>#REF!</v>
      </c>
      <c r="CC33" s="158" t="e">
        <f t="shared" si="41"/>
        <v>#REF!</v>
      </c>
      <c r="CD33" s="158" t="e">
        <f t="shared" si="42"/>
        <v>#REF!</v>
      </c>
      <c r="CE33" s="158" t="e">
        <f t="shared" si="43"/>
        <v>#REF!</v>
      </c>
      <c r="CF33" s="158" t="e">
        <f t="shared" si="44"/>
        <v>#REF!</v>
      </c>
      <c r="CG33" s="158" t="e">
        <f t="shared" si="45"/>
        <v>#REF!</v>
      </c>
      <c r="CH33" s="158" t="e">
        <f t="shared" si="46"/>
        <v>#REF!</v>
      </c>
      <c r="CI33" s="159" t="e">
        <f t="shared" si="47"/>
        <v>#REF!</v>
      </c>
      <c r="CJ33" s="160" t="e">
        <f>IF(AND(BJ33 = 2011,F33 ="1.1"),SUM(#REF!),"")</f>
        <v>#REF!</v>
      </c>
      <c r="CK33" s="158" t="e">
        <f>IF(AND(BJ33 = 2011,F33 ="1.2"),SUM(#REF!),"")</f>
        <v>#REF!</v>
      </c>
      <c r="CL33" s="158" t="e">
        <f>IF(AND(BJ33 = 2011,F33 ="1.3"),SUM(#REF!),"")</f>
        <v>#REF!</v>
      </c>
      <c r="CM33" s="158" t="e">
        <f>IF(AND(BJ33 = 2011,F33 ="1.4"),SUM(#REF!),"")</f>
        <v>#REF!</v>
      </c>
      <c r="CN33" s="158" t="e">
        <f>IF(AND(BJ33 = 2011,F33 ="1.5"),SUM(#REF!),"")</f>
        <v>#REF!</v>
      </c>
      <c r="CO33" s="158" t="e">
        <f>IF(AND(BJ33 = 2011,F33 ="2.1"),SUM(#REF!),"")</f>
        <v>#REF!</v>
      </c>
      <c r="CP33" s="158" t="e">
        <f>IF(AND(BJ33 = 2011,F33 ="2.2"),SUM(#REF!),"")</f>
        <v>#REF!</v>
      </c>
      <c r="CQ33" s="158" t="e">
        <f>IF(AND(BJ33 = 2011,F33 ="2.3"),SUM(#REF!),"")</f>
        <v>#REF!</v>
      </c>
      <c r="CR33" s="158" t="e">
        <f>IF(AND(BJ33 = 2011,F33 ="2.4"),SUM(#REF!),"")</f>
        <v>#REF!</v>
      </c>
      <c r="CS33" s="158" t="e">
        <f>IF(AND(BJ33 = 2011,F33 ="2.5"),SUM(#REF!),"")</f>
        <v>#REF!</v>
      </c>
      <c r="CT33" s="158" t="e">
        <f>IF(AND(BJ33 = 2011,F33 ="2.6"),SUM(#REF!),"")</f>
        <v>#REF!</v>
      </c>
      <c r="CU33" s="158" t="e">
        <f>IF(AND(BJ33 = 2011,F33 ="2.7"),SUM(#REF!),"")</f>
        <v>#REF!</v>
      </c>
      <c r="CV33" s="158" t="e">
        <f>IF(AND(BJ33 = 2011,F33 ="2.8"),SUM(#REF!),"")</f>
        <v>#REF!</v>
      </c>
      <c r="CW33" s="158" t="e">
        <f>IF(AND(BJ33 = 2011,F33 ="2.9"),SUM(#REF!),"")</f>
        <v>#REF!</v>
      </c>
      <c r="CX33" s="158" t="e">
        <f>IF(AND(BJ33 = 2011,F33 ="2.10"),SUM(#REF!),"")</f>
        <v>#REF!</v>
      </c>
      <c r="CY33" s="158" t="e">
        <f>IF(AND(BJ33 = 2011,F33 ="2.11"),SUM(#REF!),"")</f>
        <v>#REF!</v>
      </c>
      <c r="CZ33" s="158" t="e">
        <f>IF(AND(BJ33 = 2011,F33 ="2.12"),SUM(#REF!),"")</f>
        <v>#REF!</v>
      </c>
      <c r="DA33" s="158" t="e">
        <f>IF(AND(BJ33 = 2011,F33 ="2.13"),SUM(#REF!),"")</f>
        <v>#REF!</v>
      </c>
      <c r="DB33" s="158" t="e">
        <f>IF(AND(BJ33 = 2011,F33 ="2.14"),SUM(#REF!),"")</f>
        <v>#REF!</v>
      </c>
      <c r="DC33" s="158" t="e">
        <f>IF(AND(BJ33 = 2011,F33 ="2.15"),SUM(#REF!),"")</f>
        <v>#REF!</v>
      </c>
      <c r="DD33" s="158" t="e">
        <f>IF(AND(BJ33 = 2011,F33 ="3.1"),SUM(#REF!),"")</f>
        <v>#REF!</v>
      </c>
      <c r="DE33" s="158" t="e">
        <f>IF(AND(BJ33 = 2011,F33 ="3.2"),SUM(#REF!),"")</f>
        <v>#REF!</v>
      </c>
      <c r="DF33" s="158" t="e">
        <f>IF(AND(BJ33 = 2011,F33 ="3.3"),SUM(#REF!),"")</f>
        <v>#REF!</v>
      </c>
      <c r="DG33" s="158" t="e">
        <f>IF(AND(BJ33 = 2011,F33 ="3.4"),SUM(#REF!),"")</f>
        <v>#REF!</v>
      </c>
      <c r="DH33" s="158" t="e">
        <f>IF(AND(BJ33 = 2011,F33 ="3.5"),SUM(#REF!),"")</f>
        <v>#REF!</v>
      </c>
      <c r="DI33" s="161" t="e">
        <f>#REF!</f>
        <v>#REF!</v>
      </c>
      <c r="DJ33" s="158" t="e">
        <f t="shared" si="48"/>
        <v>#REF!</v>
      </c>
      <c r="DK33" s="158" t="e">
        <f t="shared" si="49"/>
        <v>#REF!</v>
      </c>
      <c r="DL33" s="158" t="e">
        <f t="shared" si="50"/>
        <v>#REF!</v>
      </c>
      <c r="DM33" s="158" t="e">
        <f t="shared" si="51"/>
        <v>#REF!</v>
      </c>
      <c r="DN33" s="158" t="e">
        <f t="shared" si="52"/>
        <v>#REF!</v>
      </c>
      <c r="DO33" s="158" t="e">
        <f t="shared" si="53"/>
        <v>#REF!</v>
      </c>
      <c r="DP33" s="158" t="e">
        <f t="shared" si="54"/>
        <v>#REF!</v>
      </c>
      <c r="DQ33" s="158" t="e">
        <f t="shared" si="55"/>
        <v>#REF!</v>
      </c>
      <c r="DR33" s="158" t="e">
        <f t="shared" si="56"/>
        <v>#REF!</v>
      </c>
      <c r="DS33" s="158" t="e">
        <f t="shared" si="57"/>
        <v>#REF!</v>
      </c>
      <c r="DT33" s="158" t="e">
        <f t="shared" si="58"/>
        <v>#REF!</v>
      </c>
      <c r="DU33" s="158" t="e">
        <f t="shared" si="59"/>
        <v>#REF!</v>
      </c>
      <c r="DV33" s="158" t="e">
        <f t="shared" si="60"/>
        <v>#REF!</v>
      </c>
      <c r="DW33" s="158" t="e">
        <f t="shared" si="61"/>
        <v>#REF!</v>
      </c>
      <c r="DX33" s="158" t="e">
        <f t="shared" si="62"/>
        <v>#REF!</v>
      </c>
      <c r="DY33" s="158" t="e">
        <f t="shared" si="63"/>
        <v>#REF!</v>
      </c>
      <c r="DZ33" s="158" t="e">
        <f t="shared" si="64"/>
        <v>#REF!</v>
      </c>
      <c r="EA33" s="158" t="e">
        <f t="shared" si="65"/>
        <v>#REF!</v>
      </c>
      <c r="EB33" s="158" t="e">
        <f t="shared" si="66"/>
        <v>#REF!</v>
      </c>
      <c r="EC33" s="158" t="e">
        <f t="shared" si="67"/>
        <v>#REF!</v>
      </c>
      <c r="ED33" s="158" t="e">
        <f t="shared" si="68"/>
        <v>#REF!</v>
      </c>
      <c r="EE33" s="158" t="e">
        <f t="shared" si="69"/>
        <v>#REF!</v>
      </c>
      <c r="EF33" s="158" t="e">
        <f t="shared" si="70"/>
        <v>#REF!</v>
      </c>
      <c r="EG33" s="158" t="e">
        <f t="shared" si="71"/>
        <v>#REF!</v>
      </c>
      <c r="EH33" s="159" t="e">
        <f t="shared" si="72"/>
        <v>#REF!</v>
      </c>
      <c r="EI33" s="156" t="e">
        <f>IF(AND(DI33 = 2012,F33 ="1.1"),SUM(#REF!),"")</f>
        <v>#REF!</v>
      </c>
      <c r="EJ33" s="156" t="e">
        <f>IF(AND(DI33 = 2012,F33 ="1.2"),SUM(#REF!),"")</f>
        <v>#REF!</v>
      </c>
      <c r="EK33" s="156" t="e">
        <f>IF(AND(DI33 = 2012,F33 ="1.3"),SUM(#REF!),"")</f>
        <v>#REF!</v>
      </c>
      <c r="EL33" s="156" t="e">
        <f>IF(AND(DI33 = 2012,F33 ="1.4"),SUM(#REF!),"")</f>
        <v>#REF!</v>
      </c>
      <c r="EM33" s="156" t="e">
        <f>IF(AND(DI33 = 2012,F33 ="1.5"),SUM(#REF!),"")</f>
        <v>#REF!</v>
      </c>
      <c r="EN33" s="156" t="e">
        <f>IF(AND(DI33 = 2012,F33 ="2.1"),SUM(#REF!),"")</f>
        <v>#REF!</v>
      </c>
      <c r="EO33" s="156" t="e">
        <f>IF(AND(DI33 = 2012,F33 ="2.2"),SUM(#REF!),"")</f>
        <v>#REF!</v>
      </c>
      <c r="EP33" s="156" t="e">
        <f>IF(AND(DI33 = 2012,F33 ="2.3"),SUM(#REF!),"")</f>
        <v>#REF!</v>
      </c>
      <c r="EQ33" s="156" t="e">
        <f>IF(AND(DI33 = 2012,F33 ="2.4"),SUM(#REF!),"")</f>
        <v>#REF!</v>
      </c>
      <c r="ER33" s="156" t="e">
        <f>IF(AND(DI33 = 2012,F33 ="2.5"),SUM(#REF!),"")</f>
        <v>#REF!</v>
      </c>
      <c r="ES33" s="156" t="e">
        <f>IF(AND(DI33 = 2012,F33 ="2.6"),SUM(#REF!),"")</f>
        <v>#REF!</v>
      </c>
      <c r="ET33" s="156" t="e">
        <f>IF(AND(DI33 = 2012,F33 ="2.7"),SUM(#REF!),"")</f>
        <v>#REF!</v>
      </c>
      <c r="EU33" s="156" t="e">
        <f>IF(AND(DI33 = 2012,F33 ="2.8"),SUM(#REF!),"")</f>
        <v>#REF!</v>
      </c>
      <c r="EV33" s="156" t="e">
        <f>IF(AND(DI33 = 2012,F33 ="2.9"),SUM(#REF!),"")</f>
        <v>#REF!</v>
      </c>
      <c r="EW33" s="156" t="e">
        <f>IF(AND(DI33 = 2012,F33 ="2.10"),SUM(#REF!),"")</f>
        <v>#REF!</v>
      </c>
      <c r="EX33" s="156" t="e">
        <f>IF(AND(DI33 = 2012,F33 ="2.11"),SUM(#REF!),"")</f>
        <v>#REF!</v>
      </c>
      <c r="EY33" s="156" t="e">
        <f>IF(AND(DI33 = 2012,F33 ="2.12"),SUM(#REF!),"")</f>
        <v>#REF!</v>
      </c>
      <c r="EZ33" s="156" t="e">
        <f>IF(AND(DI33 = 2012,F33 ="2.13"),SUM(#REF!),"")</f>
        <v>#REF!</v>
      </c>
      <c r="FA33" s="156" t="e">
        <f>IF(AND(DI33 = 2012,F33 ="2.14"),SUM(#REF!),"")</f>
        <v>#REF!</v>
      </c>
      <c r="FB33" s="156" t="e">
        <f>IF(AND(DI33 = 2012,F33 ="2.15"),SUM(#REF!),"")</f>
        <v>#REF!</v>
      </c>
      <c r="FC33" s="156" t="e">
        <f>IF(AND(DI33 = 2012,F33 ="3.1"),SUM(#REF!),"")</f>
        <v>#REF!</v>
      </c>
      <c r="FD33" s="156" t="e">
        <f>IF(AND(DI33 = 2012,F33 ="3.2"),SUM(#REF!),"")</f>
        <v>#REF!</v>
      </c>
      <c r="FE33" s="156" t="e">
        <f>IF(AND(DI33 = 2012,F33 ="3.3"),SUM(#REF!),"")</f>
        <v>#REF!</v>
      </c>
      <c r="FF33" s="156" t="e">
        <f>IF(AND(DI33 = 2012,F33 ="3.4"),SUM(#REF!),"")</f>
        <v>#REF!</v>
      </c>
      <c r="FG33" s="156" t="e">
        <f>IF(AND(DI33 = 2012,F33 ="3.5"),SUM(#REF!),"")</f>
        <v>#REF!</v>
      </c>
      <c r="FI33" s="169" t="s">
        <v>30</v>
      </c>
    </row>
    <row r="34" spans="1:165" s="173" customFormat="1" ht="12.75" x14ac:dyDescent="0.2">
      <c r="A34" s="163">
        <f t="shared" si="73"/>
        <v>15</v>
      </c>
      <c r="B34" s="146"/>
      <c r="C34" s="147"/>
      <c r="D34" s="148"/>
      <c r="E34" s="149"/>
      <c r="F34" s="150"/>
      <c r="G34" s="165"/>
      <c r="H34" s="148"/>
      <c r="I34" s="172"/>
      <c r="J34" s="152"/>
      <c r="K34" s="153"/>
      <c r="L34" s="154"/>
      <c r="M34" s="155" t="e">
        <f t="shared" si="0"/>
        <v>#REF!</v>
      </c>
      <c r="N34" s="156" t="e">
        <f t="shared" si="1"/>
        <v>#REF!</v>
      </c>
      <c r="O34" s="156" t="e">
        <f t="shared" si="2"/>
        <v>#REF!</v>
      </c>
      <c r="P34" s="156" t="e">
        <f t="shared" si="3"/>
        <v>#REF!</v>
      </c>
      <c r="Q34" s="156" t="e">
        <f t="shared" si="4"/>
        <v>#REF!</v>
      </c>
      <c r="R34" s="156" t="e">
        <f t="shared" si="5"/>
        <v>#REF!</v>
      </c>
      <c r="S34" s="156" t="e">
        <f t="shared" si="6"/>
        <v>#REF!</v>
      </c>
      <c r="T34" s="156" t="e">
        <f t="shared" si="7"/>
        <v>#REF!</v>
      </c>
      <c r="U34" s="156" t="e">
        <f t="shared" si="8"/>
        <v>#REF!</v>
      </c>
      <c r="V34" s="156" t="e">
        <f t="shared" si="9"/>
        <v>#REF!</v>
      </c>
      <c r="W34" s="156" t="e">
        <f t="shared" si="10"/>
        <v>#REF!</v>
      </c>
      <c r="X34" s="156" t="e">
        <f t="shared" si="11"/>
        <v>#REF!</v>
      </c>
      <c r="Y34" s="156" t="e">
        <f t="shared" si="12"/>
        <v>#REF!</v>
      </c>
      <c r="Z34" s="156" t="e">
        <f t="shared" si="13"/>
        <v>#REF!</v>
      </c>
      <c r="AA34" s="156" t="e">
        <f t="shared" si="14"/>
        <v>#REF!</v>
      </c>
      <c r="AB34" s="156" t="e">
        <f t="shared" si="15"/>
        <v>#REF!</v>
      </c>
      <c r="AC34" s="156" t="e">
        <f t="shared" si="16"/>
        <v>#REF!</v>
      </c>
      <c r="AD34" s="156" t="e">
        <f t="shared" si="17"/>
        <v>#REF!</v>
      </c>
      <c r="AE34" s="156" t="e">
        <f>IF(AND(AK34 = 2010,F34 ="2.15"),SUM(#REF!),"0")</f>
        <v>#REF!</v>
      </c>
      <c r="AF34" s="156" t="e">
        <f t="shared" si="18"/>
        <v>#REF!</v>
      </c>
      <c r="AG34" s="156" t="e">
        <f t="shared" si="19"/>
        <v>#REF!</v>
      </c>
      <c r="AH34" s="156" t="e">
        <f t="shared" si="20"/>
        <v>#REF!</v>
      </c>
      <c r="AI34" s="156" t="e">
        <f t="shared" si="21"/>
        <v>#REF!</v>
      </c>
      <c r="AJ34" s="156" t="e">
        <f t="shared" si="22"/>
        <v>#REF!</v>
      </c>
      <c r="AK34" s="157" t="e">
        <f>#REF!</f>
        <v>#REF!</v>
      </c>
      <c r="AL34" s="156" t="e">
        <f>IF(AND(AK34 = 2010,F34 ="1.1"),SUM(#REF!),"")</f>
        <v>#REF!</v>
      </c>
      <c r="AM34" s="156" t="e">
        <f>IF(AND(AK34 = 2010,F34 ="1.2"),SUM(#REF!),"")</f>
        <v>#REF!</v>
      </c>
      <c r="AN34" s="156" t="e">
        <f>IF(AND(AK34 = 2010,F34 ="1.3"),SUM(#REF!),"")</f>
        <v>#REF!</v>
      </c>
      <c r="AO34" s="156" t="e">
        <f>IF(AND(AK34 = 2010,F34 ="1.4"),SUM(#REF!),"")</f>
        <v>#REF!</v>
      </c>
      <c r="AP34" s="156" t="e">
        <f>IF(AND(AK34 = 2010,F34 ="2.1"),SUM(#REF!),"")</f>
        <v>#REF!</v>
      </c>
      <c r="AQ34" s="156" t="e">
        <f>IF(AND(AK34 = 2010,F34 ="2.2"),SUM(#REF!),"")</f>
        <v>#REF!</v>
      </c>
      <c r="AR34" s="156" t="e">
        <f>IF(AND(AK34 = 2010,F34 ="2.3"),SUM(#REF!),"")</f>
        <v>#REF!</v>
      </c>
      <c r="AS34" s="156" t="e">
        <f>IF(AND(AK34 = 2010,F34 ="2.4"),SUM(#REF!),"")</f>
        <v>#REF!</v>
      </c>
      <c r="AT34" s="156" t="e">
        <f>IF(AND(AK34 = 2010,F34 ="2.5"),SUM(#REF!),"")</f>
        <v>#REF!</v>
      </c>
      <c r="AU34" s="156" t="e">
        <f>IF(AND(AK34 = 2010,F34 ="2.6"),SUM(#REF!),"")</f>
        <v>#REF!</v>
      </c>
      <c r="AV34" s="156" t="e">
        <f>IF(AND(AK34 = 2010,F34 ="2.7"),SUM(#REF!),"")</f>
        <v>#REF!</v>
      </c>
      <c r="AW34" s="156" t="e">
        <f>IF(AND(AK34 = 2010,F34 ="2.8"),SUM(#REF!),"")</f>
        <v>#REF!</v>
      </c>
      <c r="AX34" s="156" t="e">
        <f>IF(AND(AK34 = 2010,F34 ="2.9"),SUM(#REF!),"")</f>
        <v>#REF!</v>
      </c>
      <c r="AY34" s="156" t="e">
        <f>IF(AND(AK34 = 2010,F34 ="2.10"),SUM(#REF!),"")</f>
        <v>#REF!</v>
      </c>
      <c r="AZ34" s="156" t="e">
        <f>IF(AND(AK34 = 2010,F34 ="2.11"),SUM(#REF!),"")</f>
        <v>#REF!</v>
      </c>
      <c r="BA34" s="156" t="e">
        <f>IF(AND(AK34 = 2010,F34 ="2.12"),SUM(#REF!),"")</f>
        <v>#REF!</v>
      </c>
      <c r="BB34" s="156" t="e">
        <f>IF(AND(AK34 = 2010,F34 ="2.13"),SUM(#REF!),"")</f>
        <v>#REF!</v>
      </c>
      <c r="BC34" s="156" t="e">
        <f>IF(AND(AK34 = 2010,F34 ="2.14"),SUM(#REF!),"")</f>
        <v>#REF!</v>
      </c>
      <c r="BD34" s="156" t="e">
        <f>IF(AND(AK34 = 2010,F34 ="2.15"),SUM(#REF!),"")</f>
        <v>#REF!</v>
      </c>
      <c r="BE34" s="156" t="e">
        <f>IF(AND(AK34 = 2010,F34 ="3.1"),SUM(#REF!),"")</f>
        <v>#REF!</v>
      </c>
      <c r="BF34" s="156" t="e">
        <f>IF(AND(AK34 = 2010,F34 ="3.2"),SUM(#REF!),"")</f>
        <v>#REF!</v>
      </c>
      <c r="BG34" s="156" t="e">
        <f>IF(AND(AK34 = 2010,F34 ="3.3"),SUM(#REF!),"")</f>
        <v>#REF!</v>
      </c>
      <c r="BH34" s="156" t="e">
        <f>IF(AND(AK34 = 2010,F34 ="3.4"),SUM(#REF!),"")</f>
        <v>#REF!</v>
      </c>
      <c r="BI34" s="156" t="e">
        <f>IF(AND(AK34 = 2010,F34 ="3.5"),SUM(#REF!),"")</f>
        <v>#REF!</v>
      </c>
      <c r="BJ34" s="156" t="e">
        <f>#REF!</f>
        <v>#REF!</v>
      </c>
      <c r="BK34" s="158" t="e">
        <f t="shared" si="23"/>
        <v>#REF!</v>
      </c>
      <c r="BL34" s="158" t="e">
        <f t="shared" si="24"/>
        <v>#REF!</v>
      </c>
      <c r="BM34" s="158" t="e">
        <f t="shared" si="25"/>
        <v>#REF!</v>
      </c>
      <c r="BN34" s="158" t="e">
        <f t="shared" si="26"/>
        <v>#REF!</v>
      </c>
      <c r="BO34" s="158" t="e">
        <f t="shared" si="27"/>
        <v>#REF!</v>
      </c>
      <c r="BP34" s="158" t="e">
        <f t="shared" si="28"/>
        <v>#REF!</v>
      </c>
      <c r="BQ34" s="158" t="e">
        <f t="shared" si="29"/>
        <v>#REF!</v>
      </c>
      <c r="BR34" s="158" t="e">
        <f t="shared" si="30"/>
        <v>#REF!</v>
      </c>
      <c r="BS34" s="158" t="e">
        <f t="shared" si="31"/>
        <v>#REF!</v>
      </c>
      <c r="BT34" s="158" t="e">
        <f t="shared" si="32"/>
        <v>#REF!</v>
      </c>
      <c r="BU34" s="158" t="e">
        <f t="shared" si="33"/>
        <v>#REF!</v>
      </c>
      <c r="BV34" s="158" t="e">
        <f t="shared" si="34"/>
        <v>#REF!</v>
      </c>
      <c r="BW34" s="158" t="e">
        <f t="shared" si="35"/>
        <v>#REF!</v>
      </c>
      <c r="BX34" s="158" t="e">
        <f t="shared" si="36"/>
        <v>#REF!</v>
      </c>
      <c r="BY34" s="158" t="e">
        <f t="shared" si="37"/>
        <v>#REF!</v>
      </c>
      <c r="BZ34" s="158" t="e">
        <f t="shared" si="38"/>
        <v>#REF!</v>
      </c>
      <c r="CA34" s="158" t="e">
        <f t="shared" si="39"/>
        <v>#REF!</v>
      </c>
      <c r="CB34" s="158" t="e">
        <f t="shared" si="40"/>
        <v>#REF!</v>
      </c>
      <c r="CC34" s="158" t="e">
        <f t="shared" si="41"/>
        <v>#REF!</v>
      </c>
      <c r="CD34" s="158" t="e">
        <f t="shared" si="42"/>
        <v>#REF!</v>
      </c>
      <c r="CE34" s="158" t="e">
        <f t="shared" si="43"/>
        <v>#REF!</v>
      </c>
      <c r="CF34" s="158" t="e">
        <f t="shared" si="44"/>
        <v>#REF!</v>
      </c>
      <c r="CG34" s="158" t="e">
        <f t="shared" si="45"/>
        <v>#REF!</v>
      </c>
      <c r="CH34" s="158" t="e">
        <f t="shared" si="46"/>
        <v>#REF!</v>
      </c>
      <c r="CI34" s="159" t="e">
        <f t="shared" si="47"/>
        <v>#REF!</v>
      </c>
      <c r="CJ34" s="160" t="e">
        <f>IF(AND(BJ34 = 2011,F34 ="1.1"),SUM(#REF!),"")</f>
        <v>#REF!</v>
      </c>
      <c r="CK34" s="158" t="e">
        <f>IF(AND(BJ34 = 2011,F34 ="1.2"),SUM(#REF!),"")</f>
        <v>#REF!</v>
      </c>
      <c r="CL34" s="158" t="e">
        <f>IF(AND(BJ34 = 2011,F34 ="1.3"),SUM(#REF!),"")</f>
        <v>#REF!</v>
      </c>
      <c r="CM34" s="158" t="e">
        <f>IF(AND(BJ34 = 2011,F34 ="1.4"),SUM(#REF!),"")</f>
        <v>#REF!</v>
      </c>
      <c r="CN34" s="158" t="e">
        <f>IF(AND(BJ34 = 2011,F34 ="1.5"),SUM(#REF!),"")</f>
        <v>#REF!</v>
      </c>
      <c r="CO34" s="158" t="e">
        <f>IF(AND(BJ34 = 2011,F34 ="2.1"),SUM(#REF!),"")</f>
        <v>#REF!</v>
      </c>
      <c r="CP34" s="158" t="e">
        <f>IF(AND(BJ34 = 2011,F34 ="2.2"),SUM(#REF!),"")</f>
        <v>#REF!</v>
      </c>
      <c r="CQ34" s="158" t="e">
        <f>IF(AND(BJ34 = 2011,F34 ="2.3"),SUM(#REF!),"")</f>
        <v>#REF!</v>
      </c>
      <c r="CR34" s="158" t="e">
        <f>IF(AND(BJ34 = 2011,F34 ="2.4"),SUM(#REF!),"")</f>
        <v>#REF!</v>
      </c>
      <c r="CS34" s="158" t="e">
        <f>IF(AND(BJ34 = 2011,F34 ="2.5"),SUM(#REF!),"")</f>
        <v>#REF!</v>
      </c>
      <c r="CT34" s="158" t="e">
        <f>IF(AND(BJ34 = 2011,F34 ="2.6"),SUM(#REF!),"")</f>
        <v>#REF!</v>
      </c>
      <c r="CU34" s="158" t="e">
        <f>IF(AND(BJ34 = 2011,F34 ="2.7"),SUM(#REF!),"")</f>
        <v>#REF!</v>
      </c>
      <c r="CV34" s="158" t="e">
        <f>IF(AND(BJ34 = 2011,F34 ="2.8"),SUM(#REF!),"")</f>
        <v>#REF!</v>
      </c>
      <c r="CW34" s="158" t="e">
        <f>IF(AND(BJ34 = 2011,F34 ="2.9"),SUM(#REF!),"")</f>
        <v>#REF!</v>
      </c>
      <c r="CX34" s="158" t="e">
        <f>IF(AND(BJ34 = 2011,F34 ="2.10"),SUM(#REF!),"")</f>
        <v>#REF!</v>
      </c>
      <c r="CY34" s="158" t="e">
        <f>IF(AND(BJ34 = 2011,F34 ="2.11"),SUM(#REF!),"")</f>
        <v>#REF!</v>
      </c>
      <c r="CZ34" s="158" t="e">
        <f>IF(AND(BJ34 = 2011,F34 ="2.12"),SUM(#REF!),"")</f>
        <v>#REF!</v>
      </c>
      <c r="DA34" s="158" t="e">
        <f>IF(AND(BJ34 = 2011,F34 ="2.13"),SUM(#REF!),"")</f>
        <v>#REF!</v>
      </c>
      <c r="DB34" s="158" t="e">
        <f>IF(AND(BJ34 = 2011,F34 ="2.14"),SUM(#REF!),"")</f>
        <v>#REF!</v>
      </c>
      <c r="DC34" s="158" t="e">
        <f>IF(AND(BJ34 = 2011,F34 ="2.15"),SUM(#REF!),"")</f>
        <v>#REF!</v>
      </c>
      <c r="DD34" s="158" t="e">
        <f>IF(AND(BJ34 = 2011,F34 ="3.1"),SUM(#REF!),"")</f>
        <v>#REF!</v>
      </c>
      <c r="DE34" s="158" t="e">
        <f>IF(AND(BJ34 = 2011,F34 ="3.2"),SUM(#REF!),"")</f>
        <v>#REF!</v>
      </c>
      <c r="DF34" s="158" t="e">
        <f>IF(AND(BJ34 = 2011,F34 ="3.3"),SUM(#REF!),"")</f>
        <v>#REF!</v>
      </c>
      <c r="DG34" s="158" t="e">
        <f>IF(AND(BJ34 = 2011,F34 ="3.4"),SUM(#REF!),"")</f>
        <v>#REF!</v>
      </c>
      <c r="DH34" s="158" t="e">
        <f>IF(AND(BJ34 = 2011,F34 ="3.5"),SUM(#REF!),"")</f>
        <v>#REF!</v>
      </c>
      <c r="DI34" s="161" t="e">
        <f>#REF!</f>
        <v>#REF!</v>
      </c>
      <c r="DJ34" s="158" t="e">
        <f t="shared" si="48"/>
        <v>#REF!</v>
      </c>
      <c r="DK34" s="158" t="e">
        <f t="shared" si="49"/>
        <v>#REF!</v>
      </c>
      <c r="DL34" s="158" t="e">
        <f t="shared" si="50"/>
        <v>#REF!</v>
      </c>
      <c r="DM34" s="158" t="e">
        <f t="shared" si="51"/>
        <v>#REF!</v>
      </c>
      <c r="DN34" s="158" t="e">
        <f t="shared" si="52"/>
        <v>#REF!</v>
      </c>
      <c r="DO34" s="158" t="e">
        <f t="shared" si="53"/>
        <v>#REF!</v>
      </c>
      <c r="DP34" s="158" t="e">
        <f t="shared" si="54"/>
        <v>#REF!</v>
      </c>
      <c r="DQ34" s="158" t="e">
        <f t="shared" si="55"/>
        <v>#REF!</v>
      </c>
      <c r="DR34" s="158" t="e">
        <f t="shared" si="56"/>
        <v>#REF!</v>
      </c>
      <c r="DS34" s="158" t="e">
        <f t="shared" si="57"/>
        <v>#REF!</v>
      </c>
      <c r="DT34" s="158" t="e">
        <f t="shared" si="58"/>
        <v>#REF!</v>
      </c>
      <c r="DU34" s="158" t="e">
        <f t="shared" si="59"/>
        <v>#REF!</v>
      </c>
      <c r="DV34" s="158" t="e">
        <f t="shared" si="60"/>
        <v>#REF!</v>
      </c>
      <c r="DW34" s="158" t="e">
        <f t="shared" si="61"/>
        <v>#REF!</v>
      </c>
      <c r="DX34" s="158" t="e">
        <f t="shared" si="62"/>
        <v>#REF!</v>
      </c>
      <c r="DY34" s="158" t="e">
        <f t="shared" si="63"/>
        <v>#REF!</v>
      </c>
      <c r="DZ34" s="158" t="e">
        <f t="shared" si="64"/>
        <v>#REF!</v>
      </c>
      <c r="EA34" s="158" t="e">
        <f t="shared" si="65"/>
        <v>#REF!</v>
      </c>
      <c r="EB34" s="158" t="e">
        <f t="shared" si="66"/>
        <v>#REF!</v>
      </c>
      <c r="EC34" s="158" t="e">
        <f t="shared" si="67"/>
        <v>#REF!</v>
      </c>
      <c r="ED34" s="158" t="e">
        <f t="shared" si="68"/>
        <v>#REF!</v>
      </c>
      <c r="EE34" s="158" t="e">
        <f t="shared" si="69"/>
        <v>#REF!</v>
      </c>
      <c r="EF34" s="158" t="e">
        <f t="shared" si="70"/>
        <v>#REF!</v>
      </c>
      <c r="EG34" s="158" t="e">
        <f t="shared" si="71"/>
        <v>#REF!</v>
      </c>
      <c r="EH34" s="159" t="e">
        <f t="shared" si="72"/>
        <v>#REF!</v>
      </c>
      <c r="EI34" s="156" t="e">
        <f>IF(AND(DI34 = 2012,F34 ="1.1"),SUM(#REF!),"")</f>
        <v>#REF!</v>
      </c>
      <c r="EJ34" s="156" t="e">
        <f>IF(AND(DI34 = 2012,F34 ="1.2"),SUM(#REF!),"")</f>
        <v>#REF!</v>
      </c>
      <c r="EK34" s="156" t="e">
        <f>IF(AND(DI34 = 2012,F34 ="1.3"),SUM(#REF!),"")</f>
        <v>#REF!</v>
      </c>
      <c r="EL34" s="156" t="e">
        <f>IF(AND(DI34 = 2012,F34 ="1.4"),SUM(#REF!),"")</f>
        <v>#REF!</v>
      </c>
      <c r="EM34" s="156" t="e">
        <f>IF(AND(DI34 = 2012,F34 ="1.5"),SUM(#REF!),"")</f>
        <v>#REF!</v>
      </c>
      <c r="EN34" s="156" t="e">
        <f>IF(AND(DI34 = 2012,F34 ="2.1"),SUM(#REF!),"")</f>
        <v>#REF!</v>
      </c>
      <c r="EO34" s="156" t="e">
        <f>IF(AND(DI34 = 2012,F34 ="2.2"),SUM(#REF!),"")</f>
        <v>#REF!</v>
      </c>
      <c r="EP34" s="156" t="e">
        <f>IF(AND(DI34 = 2012,F34 ="2.3"),SUM(#REF!),"")</f>
        <v>#REF!</v>
      </c>
      <c r="EQ34" s="156" t="e">
        <f>IF(AND(DI34 = 2012,F34 ="2.4"),SUM(#REF!),"")</f>
        <v>#REF!</v>
      </c>
      <c r="ER34" s="156" t="e">
        <f>IF(AND(DI34 = 2012,F34 ="2.5"),SUM(#REF!),"")</f>
        <v>#REF!</v>
      </c>
      <c r="ES34" s="156" t="e">
        <f>IF(AND(DI34 = 2012,F34 ="2.6"),SUM(#REF!),"")</f>
        <v>#REF!</v>
      </c>
      <c r="ET34" s="156" t="e">
        <f>IF(AND(DI34 = 2012,F34 ="2.7"),SUM(#REF!),"")</f>
        <v>#REF!</v>
      </c>
      <c r="EU34" s="156" t="e">
        <f>IF(AND(DI34 = 2012,F34 ="2.8"),SUM(#REF!),"")</f>
        <v>#REF!</v>
      </c>
      <c r="EV34" s="156" t="e">
        <f>IF(AND(DI34 = 2012,F34 ="2.9"),SUM(#REF!),"")</f>
        <v>#REF!</v>
      </c>
      <c r="EW34" s="156" t="e">
        <f>IF(AND(DI34 = 2012,F34 ="2.10"),SUM(#REF!),"")</f>
        <v>#REF!</v>
      </c>
      <c r="EX34" s="156" t="e">
        <f>IF(AND(DI34 = 2012,F34 ="2.11"),SUM(#REF!),"")</f>
        <v>#REF!</v>
      </c>
      <c r="EY34" s="156" t="e">
        <f>IF(AND(DI34 = 2012,F34 ="2.12"),SUM(#REF!),"")</f>
        <v>#REF!</v>
      </c>
      <c r="EZ34" s="156" t="e">
        <f>IF(AND(DI34 = 2012,F34 ="2.13"),SUM(#REF!),"")</f>
        <v>#REF!</v>
      </c>
      <c r="FA34" s="156" t="e">
        <f>IF(AND(DI34 = 2012,F34 ="2.14"),SUM(#REF!),"")</f>
        <v>#REF!</v>
      </c>
      <c r="FB34" s="156" t="e">
        <f>IF(AND(DI34 = 2012,F34 ="2.15"),SUM(#REF!),"")</f>
        <v>#REF!</v>
      </c>
      <c r="FC34" s="156" t="e">
        <f>IF(AND(DI34 = 2012,F34 ="3.1"),SUM(#REF!),"")</f>
        <v>#REF!</v>
      </c>
      <c r="FD34" s="156" t="e">
        <f>IF(AND(DI34 = 2012,F34 ="3.2"),SUM(#REF!),"")</f>
        <v>#REF!</v>
      </c>
      <c r="FE34" s="156" t="e">
        <f>IF(AND(DI34 = 2012,F34 ="3.3"),SUM(#REF!),"")</f>
        <v>#REF!</v>
      </c>
      <c r="FF34" s="156" t="e">
        <f>IF(AND(DI34 = 2012,F34 ="3.4"),SUM(#REF!),"")</f>
        <v>#REF!</v>
      </c>
      <c r="FG34" s="156" t="e">
        <f>IF(AND(DI34 = 2012,F34 ="3.5"),SUM(#REF!),"")</f>
        <v>#REF!</v>
      </c>
      <c r="FI34" s="169" t="s">
        <v>32</v>
      </c>
    </row>
    <row r="35" spans="1:165" s="173" customFormat="1" ht="12.75" x14ac:dyDescent="0.2">
      <c r="A35" s="163">
        <v>16</v>
      </c>
      <c r="B35" s="146"/>
      <c r="C35" s="147"/>
      <c r="D35" s="148"/>
      <c r="E35" s="149"/>
      <c r="F35" s="150"/>
      <c r="G35" s="148"/>
      <c r="H35" s="148"/>
      <c r="I35" s="172"/>
      <c r="J35" s="152"/>
      <c r="K35" s="153"/>
      <c r="L35" s="154"/>
      <c r="M35" s="155" t="e">
        <f t="shared" si="0"/>
        <v>#REF!</v>
      </c>
      <c r="N35" s="156" t="e">
        <f t="shared" si="1"/>
        <v>#REF!</v>
      </c>
      <c r="O35" s="156" t="e">
        <f t="shared" si="2"/>
        <v>#REF!</v>
      </c>
      <c r="P35" s="156" t="e">
        <f t="shared" si="3"/>
        <v>#REF!</v>
      </c>
      <c r="Q35" s="156" t="e">
        <f t="shared" si="4"/>
        <v>#REF!</v>
      </c>
      <c r="R35" s="156" t="e">
        <f t="shared" si="5"/>
        <v>#REF!</v>
      </c>
      <c r="S35" s="156" t="e">
        <f t="shared" si="6"/>
        <v>#REF!</v>
      </c>
      <c r="T35" s="156" t="e">
        <f t="shared" si="7"/>
        <v>#REF!</v>
      </c>
      <c r="U35" s="156" t="e">
        <f t="shared" si="8"/>
        <v>#REF!</v>
      </c>
      <c r="V35" s="156" t="e">
        <f t="shared" si="9"/>
        <v>#REF!</v>
      </c>
      <c r="W35" s="156" t="e">
        <f t="shared" si="10"/>
        <v>#REF!</v>
      </c>
      <c r="X35" s="156" t="e">
        <f t="shared" si="11"/>
        <v>#REF!</v>
      </c>
      <c r="Y35" s="156" t="e">
        <f t="shared" si="12"/>
        <v>#REF!</v>
      </c>
      <c r="Z35" s="156" t="e">
        <f t="shared" si="13"/>
        <v>#REF!</v>
      </c>
      <c r="AA35" s="156" t="e">
        <f t="shared" si="14"/>
        <v>#REF!</v>
      </c>
      <c r="AB35" s="156" t="e">
        <f t="shared" si="15"/>
        <v>#REF!</v>
      </c>
      <c r="AC35" s="156" t="e">
        <f t="shared" si="16"/>
        <v>#REF!</v>
      </c>
      <c r="AD35" s="156" t="e">
        <f t="shared" si="17"/>
        <v>#REF!</v>
      </c>
      <c r="AE35" s="156" t="e">
        <f>IF(AND(AK35 = 2010,F35 ="2.15"),SUM(#REF!),"0")</f>
        <v>#REF!</v>
      </c>
      <c r="AF35" s="156" t="e">
        <f t="shared" si="18"/>
        <v>#REF!</v>
      </c>
      <c r="AG35" s="156" t="e">
        <f t="shared" si="19"/>
        <v>#REF!</v>
      </c>
      <c r="AH35" s="156" t="e">
        <f t="shared" si="20"/>
        <v>#REF!</v>
      </c>
      <c r="AI35" s="156" t="e">
        <f t="shared" si="21"/>
        <v>#REF!</v>
      </c>
      <c r="AJ35" s="156" t="e">
        <f t="shared" si="22"/>
        <v>#REF!</v>
      </c>
      <c r="AK35" s="157" t="e">
        <f>#REF!</f>
        <v>#REF!</v>
      </c>
      <c r="AL35" s="156" t="e">
        <f>IF(AND(AK35 = 2010,F35 ="1.1"),SUM(#REF!),"")</f>
        <v>#REF!</v>
      </c>
      <c r="AM35" s="156" t="e">
        <f>IF(AND(AK35 = 2010,F35 ="1.2"),SUM(#REF!),"")</f>
        <v>#REF!</v>
      </c>
      <c r="AN35" s="156" t="e">
        <f>IF(AND(AK35 = 2010,F35 ="1.3"),SUM(#REF!),"")</f>
        <v>#REF!</v>
      </c>
      <c r="AO35" s="156" t="e">
        <f>IF(AND(AK35 = 2010,F35 ="1.4"),SUM(#REF!),"")</f>
        <v>#REF!</v>
      </c>
      <c r="AP35" s="156" t="e">
        <f>IF(AND(AK35 = 2010,F35 ="2.1"),SUM(#REF!),"")</f>
        <v>#REF!</v>
      </c>
      <c r="AQ35" s="156" t="e">
        <f>IF(AND(AK35 = 2010,F35 ="2.2"),SUM(#REF!),"")</f>
        <v>#REF!</v>
      </c>
      <c r="AR35" s="156" t="e">
        <f>IF(AND(AK35 = 2010,F35 ="2.3"),SUM(#REF!),"")</f>
        <v>#REF!</v>
      </c>
      <c r="AS35" s="156" t="e">
        <f>IF(AND(AK35 = 2010,F35 ="2.4"),SUM(#REF!),"")</f>
        <v>#REF!</v>
      </c>
      <c r="AT35" s="156" t="e">
        <f>IF(AND(AK35 = 2010,F35 ="2.5"),SUM(#REF!),"")</f>
        <v>#REF!</v>
      </c>
      <c r="AU35" s="156" t="e">
        <f>IF(AND(AK35 = 2010,F35 ="2.6"),SUM(#REF!),"")</f>
        <v>#REF!</v>
      </c>
      <c r="AV35" s="156" t="e">
        <f>IF(AND(AK35 = 2010,F35 ="2.7"),SUM(#REF!),"")</f>
        <v>#REF!</v>
      </c>
      <c r="AW35" s="156" t="e">
        <f>IF(AND(AK35 = 2010,F35 ="2.8"),SUM(#REF!),"")</f>
        <v>#REF!</v>
      </c>
      <c r="AX35" s="156" t="e">
        <f>IF(AND(AK35 = 2010,F35 ="2.9"),SUM(#REF!),"")</f>
        <v>#REF!</v>
      </c>
      <c r="AY35" s="156" t="e">
        <f>IF(AND(AK35 = 2010,F35 ="2.10"),SUM(#REF!),"")</f>
        <v>#REF!</v>
      </c>
      <c r="AZ35" s="156" t="e">
        <f>IF(AND(AK35 = 2010,F35 ="2.11"),SUM(#REF!),"")</f>
        <v>#REF!</v>
      </c>
      <c r="BA35" s="156" t="e">
        <f>IF(AND(AK35 = 2010,F35 ="2.12"),SUM(#REF!),"")</f>
        <v>#REF!</v>
      </c>
      <c r="BB35" s="156" t="e">
        <f>IF(AND(AK35 = 2010,F35 ="2.13"),SUM(#REF!),"")</f>
        <v>#REF!</v>
      </c>
      <c r="BC35" s="156" t="e">
        <f>IF(AND(AK35 = 2010,F35 ="2.14"),SUM(#REF!),"")</f>
        <v>#REF!</v>
      </c>
      <c r="BD35" s="156" t="e">
        <f>IF(AND(AK35 = 2010,F35 ="2.15"),SUM(#REF!),"")</f>
        <v>#REF!</v>
      </c>
      <c r="BE35" s="156" t="e">
        <f>IF(AND(AK35 = 2010,F35 ="3.1"),SUM(#REF!),"")</f>
        <v>#REF!</v>
      </c>
      <c r="BF35" s="156" t="e">
        <f>IF(AND(AK35 = 2010,F35 ="3.2"),SUM(#REF!),"")</f>
        <v>#REF!</v>
      </c>
      <c r="BG35" s="156" t="e">
        <f>IF(AND(AK35 = 2010,F35 ="3.3"),SUM(#REF!),"")</f>
        <v>#REF!</v>
      </c>
      <c r="BH35" s="156" t="e">
        <f>IF(AND(AK35 = 2010,F35 ="3.4"),SUM(#REF!),"")</f>
        <v>#REF!</v>
      </c>
      <c r="BI35" s="156" t="e">
        <f>IF(AND(AK35 = 2010,F35 ="3.5"),SUM(#REF!),"")</f>
        <v>#REF!</v>
      </c>
      <c r="BJ35" s="156" t="e">
        <f>#REF!</f>
        <v>#REF!</v>
      </c>
      <c r="BK35" s="158" t="e">
        <f t="shared" si="23"/>
        <v>#REF!</v>
      </c>
      <c r="BL35" s="158" t="e">
        <f t="shared" si="24"/>
        <v>#REF!</v>
      </c>
      <c r="BM35" s="158" t="e">
        <f t="shared" si="25"/>
        <v>#REF!</v>
      </c>
      <c r="BN35" s="158" t="e">
        <f t="shared" si="26"/>
        <v>#REF!</v>
      </c>
      <c r="BO35" s="158" t="e">
        <f t="shared" si="27"/>
        <v>#REF!</v>
      </c>
      <c r="BP35" s="158" t="e">
        <f t="shared" si="28"/>
        <v>#REF!</v>
      </c>
      <c r="BQ35" s="158" t="e">
        <f t="shared" si="29"/>
        <v>#REF!</v>
      </c>
      <c r="BR35" s="158" t="e">
        <f t="shared" si="30"/>
        <v>#REF!</v>
      </c>
      <c r="BS35" s="158" t="e">
        <f t="shared" si="31"/>
        <v>#REF!</v>
      </c>
      <c r="BT35" s="158" t="e">
        <f t="shared" si="32"/>
        <v>#REF!</v>
      </c>
      <c r="BU35" s="158" t="e">
        <f t="shared" si="33"/>
        <v>#REF!</v>
      </c>
      <c r="BV35" s="158" t="e">
        <f t="shared" si="34"/>
        <v>#REF!</v>
      </c>
      <c r="BW35" s="158" t="e">
        <f t="shared" si="35"/>
        <v>#REF!</v>
      </c>
      <c r="BX35" s="158" t="e">
        <f t="shared" si="36"/>
        <v>#REF!</v>
      </c>
      <c r="BY35" s="158" t="e">
        <f t="shared" si="37"/>
        <v>#REF!</v>
      </c>
      <c r="BZ35" s="158" t="e">
        <f t="shared" si="38"/>
        <v>#REF!</v>
      </c>
      <c r="CA35" s="158" t="e">
        <f t="shared" si="39"/>
        <v>#REF!</v>
      </c>
      <c r="CB35" s="158" t="e">
        <f t="shared" si="40"/>
        <v>#REF!</v>
      </c>
      <c r="CC35" s="158" t="e">
        <f t="shared" si="41"/>
        <v>#REF!</v>
      </c>
      <c r="CD35" s="158" t="e">
        <f t="shared" si="42"/>
        <v>#REF!</v>
      </c>
      <c r="CE35" s="158" t="e">
        <f t="shared" si="43"/>
        <v>#REF!</v>
      </c>
      <c r="CF35" s="158" t="e">
        <f t="shared" si="44"/>
        <v>#REF!</v>
      </c>
      <c r="CG35" s="158" t="e">
        <f t="shared" si="45"/>
        <v>#REF!</v>
      </c>
      <c r="CH35" s="158" t="e">
        <f t="shared" si="46"/>
        <v>#REF!</v>
      </c>
      <c r="CI35" s="159" t="e">
        <f t="shared" si="47"/>
        <v>#REF!</v>
      </c>
      <c r="CJ35" s="160" t="e">
        <f>IF(AND(BJ35 = 2011,F35 ="1.1"),SUM(#REF!),"")</f>
        <v>#REF!</v>
      </c>
      <c r="CK35" s="158" t="e">
        <f>IF(AND(BJ35 = 2011,F35 ="1.2"),SUM(#REF!),"")</f>
        <v>#REF!</v>
      </c>
      <c r="CL35" s="158" t="e">
        <f>IF(AND(BJ35 = 2011,F35 ="1.3"),SUM(#REF!),"")</f>
        <v>#REF!</v>
      </c>
      <c r="CM35" s="158" t="e">
        <f>IF(AND(BJ35 = 2011,F35 ="1.4"),SUM(#REF!),"")</f>
        <v>#REF!</v>
      </c>
      <c r="CN35" s="158" t="e">
        <f>IF(AND(BJ35 = 2011,F35 ="1.5"),SUM(#REF!),"")</f>
        <v>#REF!</v>
      </c>
      <c r="CO35" s="158" t="e">
        <f>IF(AND(BJ35 = 2011,F35 ="2.1"),SUM(#REF!),"")</f>
        <v>#REF!</v>
      </c>
      <c r="CP35" s="158" t="e">
        <f>IF(AND(BJ35 = 2011,F35 ="2.2"),SUM(#REF!),"")</f>
        <v>#REF!</v>
      </c>
      <c r="CQ35" s="158" t="e">
        <f>IF(AND(BJ35 = 2011,F35 ="2.3"),SUM(#REF!),"")</f>
        <v>#REF!</v>
      </c>
      <c r="CR35" s="158" t="e">
        <f>IF(AND(BJ35 = 2011,F35 ="2.4"),SUM(#REF!),"")</f>
        <v>#REF!</v>
      </c>
      <c r="CS35" s="158" t="e">
        <f>IF(AND(BJ35 = 2011,F35 ="2.5"),SUM(#REF!),"")</f>
        <v>#REF!</v>
      </c>
      <c r="CT35" s="158" t="e">
        <f>IF(AND(BJ35 = 2011,F35 ="2.6"),SUM(#REF!),"")</f>
        <v>#REF!</v>
      </c>
      <c r="CU35" s="158" t="e">
        <f>IF(AND(BJ35 = 2011,F35 ="2.7"),SUM(#REF!),"")</f>
        <v>#REF!</v>
      </c>
      <c r="CV35" s="158" t="e">
        <f>IF(AND(BJ35 = 2011,F35 ="2.8"),SUM(#REF!),"")</f>
        <v>#REF!</v>
      </c>
      <c r="CW35" s="158" t="e">
        <f>IF(AND(BJ35 = 2011,F35 ="2.9"),SUM(#REF!),"")</f>
        <v>#REF!</v>
      </c>
      <c r="CX35" s="158" t="e">
        <f>IF(AND(BJ35 = 2011,F35 ="2.10"),SUM(#REF!),"")</f>
        <v>#REF!</v>
      </c>
      <c r="CY35" s="158" t="e">
        <f>IF(AND(BJ35 = 2011,F35 ="2.11"),SUM(#REF!),"")</f>
        <v>#REF!</v>
      </c>
      <c r="CZ35" s="158" t="e">
        <f>IF(AND(BJ35 = 2011,F35 ="2.12"),SUM(#REF!),"")</f>
        <v>#REF!</v>
      </c>
      <c r="DA35" s="158" t="e">
        <f>IF(AND(BJ35 = 2011,F35 ="2.13"),SUM(#REF!),"")</f>
        <v>#REF!</v>
      </c>
      <c r="DB35" s="158" t="e">
        <f>IF(AND(BJ35 = 2011,F35 ="2.14"),SUM(#REF!),"")</f>
        <v>#REF!</v>
      </c>
      <c r="DC35" s="158" t="e">
        <f>IF(AND(BJ35 = 2011,F35 ="2.15"),SUM(#REF!),"")</f>
        <v>#REF!</v>
      </c>
      <c r="DD35" s="158" t="e">
        <f>IF(AND(BJ35 = 2011,F35 ="3.1"),SUM(#REF!),"")</f>
        <v>#REF!</v>
      </c>
      <c r="DE35" s="158" t="e">
        <f>IF(AND(BJ35 = 2011,F35 ="3.2"),SUM(#REF!),"")</f>
        <v>#REF!</v>
      </c>
      <c r="DF35" s="158" t="e">
        <f>IF(AND(BJ35 = 2011,F35 ="3.3"),SUM(#REF!),"")</f>
        <v>#REF!</v>
      </c>
      <c r="DG35" s="158" t="e">
        <f>IF(AND(BJ35 = 2011,F35 ="3.4"),SUM(#REF!),"")</f>
        <v>#REF!</v>
      </c>
      <c r="DH35" s="158" t="e">
        <f>IF(AND(BJ35 = 2011,F35 ="3.5"),SUM(#REF!),"")</f>
        <v>#REF!</v>
      </c>
      <c r="DI35" s="161" t="e">
        <f>#REF!</f>
        <v>#REF!</v>
      </c>
      <c r="DJ35" s="158" t="e">
        <f t="shared" si="48"/>
        <v>#REF!</v>
      </c>
      <c r="DK35" s="158" t="e">
        <f t="shared" si="49"/>
        <v>#REF!</v>
      </c>
      <c r="DL35" s="158" t="e">
        <f t="shared" si="50"/>
        <v>#REF!</v>
      </c>
      <c r="DM35" s="158" t="e">
        <f t="shared" si="51"/>
        <v>#REF!</v>
      </c>
      <c r="DN35" s="158" t="e">
        <f t="shared" si="52"/>
        <v>#REF!</v>
      </c>
      <c r="DO35" s="158" t="e">
        <f t="shared" si="53"/>
        <v>#REF!</v>
      </c>
      <c r="DP35" s="158" t="e">
        <f t="shared" si="54"/>
        <v>#REF!</v>
      </c>
      <c r="DQ35" s="158" t="e">
        <f t="shared" si="55"/>
        <v>#REF!</v>
      </c>
      <c r="DR35" s="158" t="e">
        <f t="shared" si="56"/>
        <v>#REF!</v>
      </c>
      <c r="DS35" s="158" t="e">
        <f t="shared" si="57"/>
        <v>#REF!</v>
      </c>
      <c r="DT35" s="158" t="e">
        <f t="shared" si="58"/>
        <v>#REF!</v>
      </c>
      <c r="DU35" s="158" t="e">
        <f t="shared" si="59"/>
        <v>#REF!</v>
      </c>
      <c r="DV35" s="158" t="e">
        <f t="shared" si="60"/>
        <v>#REF!</v>
      </c>
      <c r="DW35" s="158" t="e">
        <f t="shared" si="61"/>
        <v>#REF!</v>
      </c>
      <c r="DX35" s="158" t="e">
        <f t="shared" si="62"/>
        <v>#REF!</v>
      </c>
      <c r="DY35" s="158" t="e">
        <f t="shared" si="63"/>
        <v>#REF!</v>
      </c>
      <c r="DZ35" s="158" t="e">
        <f t="shared" si="64"/>
        <v>#REF!</v>
      </c>
      <c r="EA35" s="158" t="e">
        <f t="shared" si="65"/>
        <v>#REF!</v>
      </c>
      <c r="EB35" s="158" t="e">
        <f t="shared" si="66"/>
        <v>#REF!</v>
      </c>
      <c r="EC35" s="158" t="e">
        <f t="shared" si="67"/>
        <v>#REF!</v>
      </c>
      <c r="ED35" s="158" t="e">
        <f t="shared" si="68"/>
        <v>#REF!</v>
      </c>
      <c r="EE35" s="158" t="e">
        <f t="shared" si="69"/>
        <v>#REF!</v>
      </c>
      <c r="EF35" s="158" t="e">
        <f t="shared" si="70"/>
        <v>#REF!</v>
      </c>
      <c r="EG35" s="158" t="e">
        <f t="shared" si="71"/>
        <v>#REF!</v>
      </c>
      <c r="EH35" s="159" t="e">
        <f t="shared" si="72"/>
        <v>#REF!</v>
      </c>
      <c r="EI35" s="156" t="e">
        <f>IF(AND(DI35 = 2012,F35 ="1.1"),SUM(#REF!),"")</f>
        <v>#REF!</v>
      </c>
      <c r="EJ35" s="156" t="e">
        <f>IF(AND(DI35 = 2012,F35 ="1.2"),SUM(#REF!),"")</f>
        <v>#REF!</v>
      </c>
      <c r="EK35" s="156" t="e">
        <f>IF(AND(DI35 = 2012,F35 ="1.3"),SUM(#REF!),"")</f>
        <v>#REF!</v>
      </c>
      <c r="EL35" s="156" t="e">
        <f>IF(AND(DI35 = 2012,F35 ="1.4"),SUM(#REF!),"")</f>
        <v>#REF!</v>
      </c>
      <c r="EM35" s="156" t="e">
        <f>IF(AND(DI35 = 2012,F35 ="1.5"),SUM(#REF!),"")</f>
        <v>#REF!</v>
      </c>
      <c r="EN35" s="156" t="e">
        <f>IF(AND(DI35 = 2012,F35 ="2.1"),SUM(#REF!),"")</f>
        <v>#REF!</v>
      </c>
      <c r="EO35" s="156" t="e">
        <f>IF(AND(DI35 = 2012,F35 ="2.2"),SUM(#REF!),"")</f>
        <v>#REF!</v>
      </c>
      <c r="EP35" s="156" t="e">
        <f>IF(AND(DI35 = 2012,F35 ="2.3"),SUM(#REF!),"")</f>
        <v>#REF!</v>
      </c>
      <c r="EQ35" s="156" t="e">
        <f>IF(AND(DI35 = 2012,F35 ="2.4"),SUM(#REF!),"")</f>
        <v>#REF!</v>
      </c>
      <c r="ER35" s="156" t="e">
        <f>IF(AND(DI35 = 2012,F35 ="2.5"),SUM(#REF!),"")</f>
        <v>#REF!</v>
      </c>
      <c r="ES35" s="156" t="e">
        <f>IF(AND(DI35 = 2012,F35 ="2.6"),SUM(#REF!),"")</f>
        <v>#REF!</v>
      </c>
      <c r="ET35" s="156" t="e">
        <f>IF(AND(DI35 = 2012,F35 ="2.7"),SUM(#REF!),"")</f>
        <v>#REF!</v>
      </c>
      <c r="EU35" s="156" t="e">
        <f>IF(AND(DI35 = 2012,F35 ="2.8"),SUM(#REF!),"")</f>
        <v>#REF!</v>
      </c>
      <c r="EV35" s="156" t="e">
        <f>IF(AND(DI35 = 2012,F35 ="2.9"),SUM(#REF!),"")</f>
        <v>#REF!</v>
      </c>
      <c r="EW35" s="156" t="e">
        <f>IF(AND(DI35 = 2012,F35 ="2.10"),SUM(#REF!),"")</f>
        <v>#REF!</v>
      </c>
      <c r="EX35" s="156" t="e">
        <f>IF(AND(DI35 = 2012,F35 ="2.11"),SUM(#REF!),"")</f>
        <v>#REF!</v>
      </c>
      <c r="EY35" s="156" t="e">
        <f>IF(AND(DI35 = 2012,F35 ="2.12"),SUM(#REF!),"")</f>
        <v>#REF!</v>
      </c>
      <c r="EZ35" s="156" t="e">
        <f>IF(AND(DI35 = 2012,F35 ="2.13"),SUM(#REF!),"")</f>
        <v>#REF!</v>
      </c>
      <c r="FA35" s="156" t="e">
        <f>IF(AND(DI35 = 2012,F35 ="2.14"),SUM(#REF!),"")</f>
        <v>#REF!</v>
      </c>
      <c r="FB35" s="156" t="e">
        <f>IF(AND(DI35 = 2012,F35 ="2.15"),SUM(#REF!),"")</f>
        <v>#REF!</v>
      </c>
      <c r="FC35" s="156" t="e">
        <f>IF(AND(DI35 = 2012,F35 ="3.1"),SUM(#REF!),"")</f>
        <v>#REF!</v>
      </c>
      <c r="FD35" s="156" t="e">
        <f>IF(AND(DI35 = 2012,F35 ="3.2"),SUM(#REF!),"")</f>
        <v>#REF!</v>
      </c>
      <c r="FE35" s="156" t="e">
        <f>IF(AND(DI35 = 2012,F35 ="3.3"),SUM(#REF!),"")</f>
        <v>#REF!</v>
      </c>
      <c r="FF35" s="156" t="e">
        <f>IF(AND(DI35 = 2012,F35 ="3.4"),SUM(#REF!),"")</f>
        <v>#REF!</v>
      </c>
      <c r="FG35" s="156" t="e">
        <f>IF(AND(DI35 = 2012,F35 ="3.5"),SUM(#REF!),"")</f>
        <v>#REF!</v>
      </c>
      <c r="FI35" s="169"/>
    </row>
    <row r="36" spans="1:165" s="173" customFormat="1" ht="12.75" x14ac:dyDescent="0.2">
      <c r="A36" s="163">
        <v>17</v>
      </c>
      <c r="B36" s="146"/>
      <c r="C36" s="147"/>
      <c r="D36" s="148"/>
      <c r="E36" s="149"/>
      <c r="F36" s="150"/>
      <c r="G36" s="148"/>
      <c r="H36" s="148"/>
      <c r="I36" s="170"/>
      <c r="J36" s="152"/>
      <c r="K36" s="153"/>
      <c r="L36" s="154"/>
      <c r="M36" s="155" t="e">
        <f t="shared" si="0"/>
        <v>#REF!</v>
      </c>
      <c r="N36" s="156" t="e">
        <f t="shared" si="1"/>
        <v>#REF!</v>
      </c>
      <c r="O36" s="156" t="e">
        <f t="shared" si="2"/>
        <v>#REF!</v>
      </c>
      <c r="P36" s="156" t="e">
        <f t="shared" si="3"/>
        <v>#REF!</v>
      </c>
      <c r="Q36" s="156" t="e">
        <f t="shared" si="4"/>
        <v>#REF!</v>
      </c>
      <c r="R36" s="156" t="e">
        <f t="shared" si="5"/>
        <v>#REF!</v>
      </c>
      <c r="S36" s="156" t="e">
        <f t="shared" si="6"/>
        <v>#REF!</v>
      </c>
      <c r="T36" s="156" t="e">
        <f t="shared" si="7"/>
        <v>#REF!</v>
      </c>
      <c r="U36" s="156" t="e">
        <f t="shared" si="8"/>
        <v>#REF!</v>
      </c>
      <c r="V36" s="156" t="e">
        <f t="shared" si="9"/>
        <v>#REF!</v>
      </c>
      <c r="W36" s="156" t="e">
        <f t="shared" si="10"/>
        <v>#REF!</v>
      </c>
      <c r="X36" s="156" t="e">
        <f t="shared" si="11"/>
        <v>#REF!</v>
      </c>
      <c r="Y36" s="156" t="e">
        <f t="shared" si="12"/>
        <v>#REF!</v>
      </c>
      <c r="Z36" s="156" t="e">
        <f t="shared" si="13"/>
        <v>#REF!</v>
      </c>
      <c r="AA36" s="156" t="e">
        <f t="shared" si="14"/>
        <v>#REF!</v>
      </c>
      <c r="AB36" s="156" t="e">
        <f t="shared" si="15"/>
        <v>#REF!</v>
      </c>
      <c r="AC36" s="156" t="e">
        <f t="shared" si="16"/>
        <v>#REF!</v>
      </c>
      <c r="AD36" s="156" t="e">
        <f t="shared" si="17"/>
        <v>#REF!</v>
      </c>
      <c r="AE36" s="156" t="e">
        <f>IF(AND(AK36 = 2010,F36 ="2.15"),SUM(#REF!),"0")</f>
        <v>#REF!</v>
      </c>
      <c r="AF36" s="156" t="e">
        <f t="shared" si="18"/>
        <v>#REF!</v>
      </c>
      <c r="AG36" s="156" t="e">
        <f t="shared" si="19"/>
        <v>#REF!</v>
      </c>
      <c r="AH36" s="156" t="e">
        <f t="shared" si="20"/>
        <v>#REF!</v>
      </c>
      <c r="AI36" s="156" t="e">
        <f t="shared" si="21"/>
        <v>#REF!</v>
      </c>
      <c r="AJ36" s="156" t="e">
        <f t="shared" si="22"/>
        <v>#REF!</v>
      </c>
      <c r="AK36" s="157" t="e">
        <f>#REF!</f>
        <v>#REF!</v>
      </c>
      <c r="AL36" s="156" t="e">
        <f>IF(AND(AK36 = 2010,F36 ="1.1"),SUM(#REF!),"")</f>
        <v>#REF!</v>
      </c>
      <c r="AM36" s="156" t="e">
        <f>IF(AND(AK36 = 2010,F36 ="1.2"),SUM(#REF!),"")</f>
        <v>#REF!</v>
      </c>
      <c r="AN36" s="156" t="e">
        <f>IF(AND(AK36 = 2010,F36 ="1.3"),SUM(#REF!),"")</f>
        <v>#REF!</v>
      </c>
      <c r="AO36" s="156" t="e">
        <f>IF(AND(AK36 = 2010,F36 ="1.4"),SUM(#REF!),"")</f>
        <v>#REF!</v>
      </c>
      <c r="AP36" s="156" t="e">
        <f>IF(AND(AK36 = 2010,F36 ="2.1"),SUM(#REF!),"")</f>
        <v>#REF!</v>
      </c>
      <c r="AQ36" s="156" t="e">
        <f>IF(AND(AK36 = 2010,F36 ="2.2"),SUM(#REF!),"")</f>
        <v>#REF!</v>
      </c>
      <c r="AR36" s="156" t="e">
        <f>IF(AND(AK36 = 2010,F36 ="2.3"),SUM(#REF!),"")</f>
        <v>#REF!</v>
      </c>
      <c r="AS36" s="156" t="e">
        <f>IF(AND(AK36 = 2010,F36 ="2.4"),SUM(#REF!),"")</f>
        <v>#REF!</v>
      </c>
      <c r="AT36" s="156" t="e">
        <f>IF(AND(AK36 = 2010,F36 ="2.5"),SUM(#REF!),"")</f>
        <v>#REF!</v>
      </c>
      <c r="AU36" s="156" t="e">
        <f>IF(AND(AK36 = 2010,F36 ="2.6"),SUM(#REF!),"")</f>
        <v>#REF!</v>
      </c>
      <c r="AV36" s="156" t="e">
        <f>IF(AND(AK36 = 2010,F36 ="2.7"),SUM(#REF!),"")</f>
        <v>#REF!</v>
      </c>
      <c r="AW36" s="156" t="e">
        <f>IF(AND(AK36 = 2010,F36 ="2.8"),SUM(#REF!),"")</f>
        <v>#REF!</v>
      </c>
      <c r="AX36" s="156" t="e">
        <f>IF(AND(AK36 = 2010,F36 ="2.9"),SUM(#REF!),"")</f>
        <v>#REF!</v>
      </c>
      <c r="AY36" s="156" t="e">
        <f>IF(AND(AK36 = 2010,F36 ="2.10"),SUM(#REF!),"")</f>
        <v>#REF!</v>
      </c>
      <c r="AZ36" s="156" t="e">
        <f>IF(AND(AK36 = 2010,F36 ="2.11"),SUM(#REF!),"")</f>
        <v>#REF!</v>
      </c>
      <c r="BA36" s="156" t="e">
        <f>IF(AND(AK36 = 2010,F36 ="2.12"),SUM(#REF!),"")</f>
        <v>#REF!</v>
      </c>
      <c r="BB36" s="156" t="e">
        <f>IF(AND(AK36 = 2010,F36 ="2.13"),SUM(#REF!),"")</f>
        <v>#REF!</v>
      </c>
      <c r="BC36" s="156" t="e">
        <f>IF(AND(AK36 = 2010,F36 ="2.14"),SUM(#REF!),"")</f>
        <v>#REF!</v>
      </c>
      <c r="BD36" s="156" t="e">
        <f>IF(AND(AK36 = 2010,F36 ="2.15"),SUM(#REF!),"")</f>
        <v>#REF!</v>
      </c>
      <c r="BE36" s="156" t="e">
        <f>IF(AND(AK36 = 2010,F36 ="3.1"),SUM(#REF!),"")</f>
        <v>#REF!</v>
      </c>
      <c r="BF36" s="156" t="e">
        <f>IF(AND(AK36 = 2010,F36 ="3.2"),SUM(#REF!),"")</f>
        <v>#REF!</v>
      </c>
      <c r="BG36" s="156" t="e">
        <f>IF(AND(AK36 = 2010,F36 ="3.3"),SUM(#REF!),"")</f>
        <v>#REF!</v>
      </c>
      <c r="BH36" s="156" t="e">
        <f>IF(AND(AK36 = 2010,F36 ="3.4"),SUM(#REF!),"")</f>
        <v>#REF!</v>
      </c>
      <c r="BI36" s="156" t="e">
        <f>IF(AND(AK36 = 2010,F36 ="3.5"),SUM(#REF!),"")</f>
        <v>#REF!</v>
      </c>
      <c r="BJ36" s="156" t="e">
        <f>#REF!</f>
        <v>#REF!</v>
      </c>
      <c r="BK36" s="158" t="e">
        <f t="shared" si="23"/>
        <v>#REF!</v>
      </c>
      <c r="BL36" s="158" t="e">
        <f t="shared" si="24"/>
        <v>#REF!</v>
      </c>
      <c r="BM36" s="158" t="e">
        <f t="shared" si="25"/>
        <v>#REF!</v>
      </c>
      <c r="BN36" s="158" t="e">
        <f t="shared" si="26"/>
        <v>#REF!</v>
      </c>
      <c r="BO36" s="158" t="e">
        <f t="shared" si="27"/>
        <v>#REF!</v>
      </c>
      <c r="BP36" s="158" t="e">
        <f t="shared" si="28"/>
        <v>#REF!</v>
      </c>
      <c r="BQ36" s="158" t="e">
        <f t="shared" si="29"/>
        <v>#REF!</v>
      </c>
      <c r="BR36" s="158" t="e">
        <f t="shared" si="30"/>
        <v>#REF!</v>
      </c>
      <c r="BS36" s="158" t="e">
        <f t="shared" si="31"/>
        <v>#REF!</v>
      </c>
      <c r="BT36" s="158" t="e">
        <f t="shared" si="32"/>
        <v>#REF!</v>
      </c>
      <c r="BU36" s="158" t="e">
        <f t="shared" si="33"/>
        <v>#REF!</v>
      </c>
      <c r="BV36" s="158" t="e">
        <f t="shared" si="34"/>
        <v>#REF!</v>
      </c>
      <c r="BW36" s="158" t="e">
        <f t="shared" si="35"/>
        <v>#REF!</v>
      </c>
      <c r="BX36" s="158" t="e">
        <f t="shared" si="36"/>
        <v>#REF!</v>
      </c>
      <c r="BY36" s="158" t="e">
        <f t="shared" si="37"/>
        <v>#REF!</v>
      </c>
      <c r="BZ36" s="158" t="e">
        <f t="shared" si="38"/>
        <v>#REF!</v>
      </c>
      <c r="CA36" s="158" t="e">
        <f t="shared" si="39"/>
        <v>#REF!</v>
      </c>
      <c r="CB36" s="158" t="e">
        <f t="shared" si="40"/>
        <v>#REF!</v>
      </c>
      <c r="CC36" s="158" t="e">
        <f t="shared" si="41"/>
        <v>#REF!</v>
      </c>
      <c r="CD36" s="158" t="e">
        <f t="shared" si="42"/>
        <v>#REF!</v>
      </c>
      <c r="CE36" s="158" t="e">
        <f t="shared" si="43"/>
        <v>#REF!</v>
      </c>
      <c r="CF36" s="158" t="e">
        <f t="shared" si="44"/>
        <v>#REF!</v>
      </c>
      <c r="CG36" s="158" t="e">
        <f t="shared" si="45"/>
        <v>#REF!</v>
      </c>
      <c r="CH36" s="158" t="e">
        <f t="shared" si="46"/>
        <v>#REF!</v>
      </c>
      <c r="CI36" s="159" t="e">
        <f t="shared" si="47"/>
        <v>#REF!</v>
      </c>
      <c r="CJ36" s="160" t="e">
        <f>IF(AND(BJ36 = 2011,F36 ="1.1"),SUM(#REF!),"")</f>
        <v>#REF!</v>
      </c>
      <c r="CK36" s="158" t="e">
        <f>IF(AND(BJ36 = 2011,F36 ="1.2"),SUM(#REF!),"")</f>
        <v>#REF!</v>
      </c>
      <c r="CL36" s="158" t="e">
        <f>IF(AND(BJ36 = 2011,F36 ="1.3"),SUM(#REF!),"")</f>
        <v>#REF!</v>
      </c>
      <c r="CM36" s="158" t="e">
        <f>IF(AND(BJ36 = 2011,F36 ="1.4"),SUM(#REF!),"")</f>
        <v>#REF!</v>
      </c>
      <c r="CN36" s="158" t="e">
        <f>IF(AND(BJ36 = 2011,F36 ="1.5"),SUM(#REF!),"")</f>
        <v>#REF!</v>
      </c>
      <c r="CO36" s="158" t="e">
        <f>IF(AND(BJ36 = 2011,F36 ="2.1"),SUM(#REF!),"")</f>
        <v>#REF!</v>
      </c>
      <c r="CP36" s="158" t="e">
        <f>IF(AND(BJ36 = 2011,F36 ="2.2"),SUM(#REF!),"")</f>
        <v>#REF!</v>
      </c>
      <c r="CQ36" s="158" t="e">
        <f>IF(AND(BJ36 = 2011,F36 ="2.3"),SUM(#REF!),"")</f>
        <v>#REF!</v>
      </c>
      <c r="CR36" s="158" t="e">
        <f>IF(AND(BJ36 = 2011,F36 ="2.4"),SUM(#REF!),"")</f>
        <v>#REF!</v>
      </c>
      <c r="CS36" s="158" t="e">
        <f>IF(AND(BJ36 = 2011,F36 ="2.5"),SUM(#REF!),"")</f>
        <v>#REF!</v>
      </c>
      <c r="CT36" s="158" t="e">
        <f>IF(AND(BJ36 = 2011,F36 ="2.6"),SUM(#REF!),"")</f>
        <v>#REF!</v>
      </c>
      <c r="CU36" s="158" t="e">
        <f>IF(AND(BJ36 = 2011,F36 ="2.7"),SUM(#REF!),"")</f>
        <v>#REF!</v>
      </c>
      <c r="CV36" s="158" t="e">
        <f>IF(AND(BJ36 = 2011,F36 ="2.8"),SUM(#REF!),"")</f>
        <v>#REF!</v>
      </c>
      <c r="CW36" s="158" t="e">
        <f>IF(AND(BJ36 = 2011,F36 ="2.9"),SUM(#REF!),"")</f>
        <v>#REF!</v>
      </c>
      <c r="CX36" s="158" t="e">
        <f>IF(AND(BJ36 = 2011,F36 ="2.10"),SUM(#REF!),"")</f>
        <v>#REF!</v>
      </c>
      <c r="CY36" s="158" t="e">
        <f>IF(AND(BJ36 = 2011,F36 ="2.11"),SUM(#REF!),"")</f>
        <v>#REF!</v>
      </c>
      <c r="CZ36" s="158" t="e">
        <f>IF(AND(BJ36 = 2011,F36 ="2.12"),SUM(#REF!),"")</f>
        <v>#REF!</v>
      </c>
      <c r="DA36" s="158" t="e">
        <f>IF(AND(BJ36 = 2011,F36 ="2.13"),SUM(#REF!),"")</f>
        <v>#REF!</v>
      </c>
      <c r="DB36" s="158" t="e">
        <f>IF(AND(BJ36 = 2011,F36 ="2.14"),SUM(#REF!),"")</f>
        <v>#REF!</v>
      </c>
      <c r="DC36" s="158" t="e">
        <f>IF(AND(BJ36 = 2011,F36 ="2.15"),SUM(#REF!),"")</f>
        <v>#REF!</v>
      </c>
      <c r="DD36" s="158" t="e">
        <f>IF(AND(BJ36 = 2011,F36 ="3.1"),SUM(#REF!),"")</f>
        <v>#REF!</v>
      </c>
      <c r="DE36" s="158" t="e">
        <f>IF(AND(BJ36 = 2011,F36 ="3.2"),SUM(#REF!),"")</f>
        <v>#REF!</v>
      </c>
      <c r="DF36" s="158" t="e">
        <f>IF(AND(BJ36 = 2011,F36 ="3.3"),SUM(#REF!),"")</f>
        <v>#REF!</v>
      </c>
      <c r="DG36" s="158" t="e">
        <f>IF(AND(BJ36 = 2011,F36 ="3.4"),SUM(#REF!),"")</f>
        <v>#REF!</v>
      </c>
      <c r="DH36" s="158" t="e">
        <f>IF(AND(BJ36 = 2011,F36 ="3.5"),SUM(#REF!),"")</f>
        <v>#REF!</v>
      </c>
      <c r="DI36" s="161" t="e">
        <f>#REF!</f>
        <v>#REF!</v>
      </c>
      <c r="DJ36" s="158" t="e">
        <f t="shared" si="48"/>
        <v>#REF!</v>
      </c>
      <c r="DK36" s="158" t="e">
        <f t="shared" si="49"/>
        <v>#REF!</v>
      </c>
      <c r="DL36" s="158" t="e">
        <f t="shared" si="50"/>
        <v>#REF!</v>
      </c>
      <c r="DM36" s="158" t="e">
        <f t="shared" si="51"/>
        <v>#REF!</v>
      </c>
      <c r="DN36" s="158" t="e">
        <f t="shared" si="52"/>
        <v>#REF!</v>
      </c>
      <c r="DO36" s="158" t="e">
        <f t="shared" si="53"/>
        <v>#REF!</v>
      </c>
      <c r="DP36" s="158" t="e">
        <f t="shared" si="54"/>
        <v>#REF!</v>
      </c>
      <c r="DQ36" s="158" t="e">
        <f t="shared" si="55"/>
        <v>#REF!</v>
      </c>
      <c r="DR36" s="158" t="e">
        <f t="shared" si="56"/>
        <v>#REF!</v>
      </c>
      <c r="DS36" s="158" t="e">
        <f t="shared" si="57"/>
        <v>#REF!</v>
      </c>
      <c r="DT36" s="158" t="e">
        <f t="shared" si="58"/>
        <v>#REF!</v>
      </c>
      <c r="DU36" s="158" t="e">
        <f t="shared" si="59"/>
        <v>#REF!</v>
      </c>
      <c r="DV36" s="158" t="e">
        <f t="shared" si="60"/>
        <v>#REF!</v>
      </c>
      <c r="DW36" s="158" t="e">
        <f t="shared" si="61"/>
        <v>#REF!</v>
      </c>
      <c r="DX36" s="158" t="e">
        <f t="shared" si="62"/>
        <v>#REF!</v>
      </c>
      <c r="DY36" s="158" t="e">
        <f t="shared" si="63"/>
        <v>#REF!</v>
      </c>
      <c r="DZ36" s="158" t="e">
        <f t="shared" si="64"/>
        <v>#REF!</v>
      </c>
      <c r="EA36" s="158" t="e">
        <f t="shared" si="65"/>
        <v>#REF!</v>
      </c>
      <c r="EB36" s="158" t="e">
        <f t="shared" si="66"/>
        <v>#REF!</v>
      </c>
      <c r="EC36" s="158" t="e">
        <f t="shared" si="67"/>
        <v>#REF!</v>
      </c>
      <c r="ED36" s="158" t="e">
        <f t="shared" si="68"/>
        <v>#REF!</v>
      </c>
      <c r="EE36" s="158" t="e">
        <f t="shared" si="69"/>
        <v>#REF!</v>
      </c>
      <c r="EF36" s="158" t="e">
        <f t="shared" si="70"/>
        <v>#REF!</v>
      </c>
      <c r="EG36" s="158" t="e">
        <f t="shared" si="71"/>
        <v>#REF!</v>
      </c>
      <c r="EH36" s="159" t="e">
        <f t="shared" si="72"/>
        <v>#REF!</v>
      </c>
      <c r="EI36" s="156" t="e">
        <f>IF(AND(DI36 = 2012,F36 ="1.1"),SUM(#REF!),"")</f>
        <v>#REF!</v>
      </c>
      <c r="EJ36" s="156" t="e">
        <f>IF(AND(DI36 = 2012,F36 ="1.2"),SUM(#REF!),"")</f>
        <v>#REF!</v>
      </c>
      <c r="EK36" s="156" t="e">
        <f>IF(AND(DI36 = 2012,F36 ="1.3"),SUM(#REF!),"")</f>
        <v>#REF!</v>
      </c>
      <c r="EL36" s="156" t="e">
        <f>IF(AND(DI36 = 2012,F36 ="1.4"),SUM(#REF!),"")</f>
        <v>#REF!</v>
      </c>
      <c r="EM36" s="156" t="e">
        <f>IF(AND(DI36 = 2012,F36 ="1.5"),SUM(#REF!),"")</f>
        <v>#REF!</v>
      </c>
      <c r="EN36" s="156" t="e">
        <f>IF(AND(DI36 = 2012,F36 ="2.1"),SUM(#REF!),"")</f>
        <v>#REF!</v>
      </c>
      <c r="EO36" s="156" t="e">
        <f>IF(AND(DI36 = 2012,F36 ="2.2"),SUM(#REF!),"")</f>
        <v>#REF!</v>
      </c>
      <c r="EP36" s="156" t="e">
        <f>IF(AND(DI36 = 2012,F36 ="2.3"),SUM(#REF!),"")</f>
        <v>#REF!</v>
      </c>
      <c r="EQ36" s="156" t="e">
        <f>IF(AND(DI36 = 2012,F36 ="2.4"),SUM(#REF!),"")</f>
        <v>#REF!</v>
      </c>
      <c r="ER36" s="156" t="e">
        <f>IF(AND(DI36 = 2012,F36 ="2.5"),SUM(#REF!),"")</f>
        <v>#REF!</v>
      </c>
      <c r="ES36" s="156" t="e">
        <f>IF(AND(DI36 = 2012,F36 ="2.6"),SUM(#REF!),"")</f>
        <v>#REF!</v>
      </c>
      <c r="ET36" s="156" t="e">
        <f>IF(AND(DI36 = 2012,F36 ="2.7"),SUM(#REF!),"")</f>
        <v>#REF!</v>
      </c>
      <c r="EU36" s="156" t="e">
        <f>IF(AND(DI36 = 2012,F36 ="2.8"),SUM(#REF!),"")</f>
        <v>#REF!</v>
      </c>
      <c r="EV36" s="156" t="e">
        <f>IF(AND(DI36 = 2012,F36 ="2.9"),SUM(#REF!),"")</f>
        <v>#REF!</v>
      </c>
      <c r="EW36" s="156" t="e">
        <f>IF(AND(DI36 = 2012,F36 ="2.10"),SUM(#REF!),"")</f>
        <v>#REF!</v>
      </c>
      <c r="EX36" s="156" t="e">
        <f>IF(AND(DI36 = 2012,F36 ="2.11"),SUM(#REF!),"")</f>
        <v>#REF!</v>
      </c>
      <c r="EY36" s="156" t="e">
        <f>IF(AND(DI36 = 2012,F36 ="2.12"),SUM(#REF!),"")</f>
        <v>#REF!</v>
      </c>
      <c r="EZ36" s="156" t="e">
        <f>IF(AND(DI36 = 2012,F36 ="2.13"),SUM(#REF!),"")</f>
        <v>#REF!</v>
      </c>
      <c r="FA36" s="156" t="e">
        <f>IF(AND(DI36 = 2012,F36 ="2.14"),SUM(#REF!),"")</f>
        <v>#REF!</v>
      </c>
      <c r="FB36" s="156" t="e">
        <f>IF(AND(DI36 = 2012,F36 ="2.15"),SUM(#REF!),"")</f>
        <v>#REF!</v>
      </c>
      <c r="FC36" s="156" t="e">
        <f>IF(AND(DI36 = 2012,F36 ="3.1"),SUM(#REF!),"")</f>
        <v>#REF!</v>
      </c>
      <c r="FD36" s="156" t="e">
        <f>IF(AND(DI36 = 2012,F36 ="3.2"),SUM(#REF!),"")</f>
        <v>#REF!</v>
      </c>
      <c r="FE36" s="156" t="e">
        <f>IF(AND(DI36 = 2012,F36 ="3.3"),SUM(#REF!),"")</f>
        <v>#REF!</v>
      </c>
      <c r="FF36" s="156" t="e">
        <f>IF(AND(DI36 = 2012,F36 ="3.4"),SUM(#REF!),"")</f>
        <v>#REF!</v>
      </c>
      <c r="FG36" s="156" t="e">
        <f>IF(AND(DI36 = 2012,F36 ="3.5"),SUM(#REF!),"")</f>
        <v>#REF!</v>
      </c>
      <c r="FI36" s="169" t="s">
        <v>77</v>
      </c>
    </row>
    <row r="37" spans="1:165" s="175" customFormat="1" ht="12.75" x14ac:dyDescent="0.2">
      <c r="A37" s="163">
        <f t="shared" si="73"/>
        <v>18</v>
      </c>
      <c r="B37" s="146"/>
      <c r="C37" s="147"/>
      <c r="D37" s="148"/>
      <c r="E37" s="149"/>
      <c r="F37" s="150"/>
      <c r="G37" s="148"/>
      <c r="H37" s="148"/>
      <c r="I37" s="172"/>
      <c r="J37" s="152"/>
      <c r="K37" s="153"/>
      <c r="L37" s="154"/>
      <c r="M37" s="155" t="e">
        <f t="shared" si="0"/>
        <v>#REF!</v>
      </c>
      <c r="N37" s="156" t="e">
        <f t="shared" si="1"/>
        <v>#REF!</v>
      </c>
      <c r="O37" s="156" t="e">
        <f t="shared" si="2"/>
        <v>#REF!</v>
      </c>
      <c r="P37" s="156" t="e">
        <f t="shared" si="3"/>
        <v>#REF!</v>
      </c>
      <c r="Q37" s="156" t="e">
        <f t="shared" si="4"/>
        <v>#REF!</v>
      </c>
      <c r="R37" s="156" t="e">
        <f t="shared" si="5"/>
        <v>#REF!</v>
      </c>
      <c r="S37" s="156" t="e">
        <f t="shared" si="6"/>
        <v>#REF!</v>
      </c>
      <c r="T37" s="156" t="e">
        <f t="shared" si="7"/>
        <v>#REF!</v>
      </c>
      <c r="U37" s="156" t="e">
        <f t="shared" si="8"/>
        <v>#REF!</v>
      </c>
      <c r="V37" s="156" t="e">
        <f t="shared" si="9"/>
        <v>#REF!</v>
      </c>
      <c r="W37" s="156" t="e">
        <f t="shared" si="10"/>
        <v>#REF!</v>
      </c>
      <c r="X37" s="156" t="e">
        <f t="shared" si="11"/>
        <v>#REF!</v>
      </c>
      <c r="Y37" s="156" t="e">
        <f t="shared" si="12"/>
        <v>#REF!</v>
      </c>
      <c r="Z37" s="156" t="e">
        <f t="shared" si="13"/>
        <v>#REF!</v>
      </c>
      <c r="AA37" s="156" t="e">
        <f t="shared" si="14"/>
        <v>#REF!</v>
      </c>
      <c r="AB37" s="156" t="e">
        <f t="shared" si="15"/>
        <v>#REF!</v>
      </c>
      <c r="AC37" s="156" t="e">
        <f t="shared" si="16"/>
        <v>#REF!</v>
      </c>
      <c r="AD37" s="156" t="e">
        <f t="shared" si="17"/>
        <v>#REF!</v>
      </c>
      <c r="AE37" s="156" t="e">
        <f>IF(AND(AK37 = 2010,F37 ="2.15"),SUM(#REF!),"0")</f>
        <v>#REF!</v>
      </c>
      <c r="AF37" s="156" t="e">
        <f t="shared" si="18"/>
        <v>#REF!</v>
      </c>
      <c r="AG37" s="156" t="e">
        <f t="shared" si="19"/>
        <v>#REF!</v>
      </c>
      <c r="AH37" s="156" t="e">
        <f t="shared" si="20"/>
        <v>#REF!</v>
      </c>
      <c r="AI37" s="156" t="e">
        <f t="shared" si="21"/>
        <v>#REF!</v>
      </c>
      <c r="AJ37" s="156" t="e">
        <f t="shared" si="22"/>
        <v>#REF!</v>
      </c>
      <c r="AK37" s="157" t="e">
        <f>#REF!</f>
        <v>#REF!</v>
      </c>
      <c r="AL37" s="156" t="e">
        <f>IF(AND(AK37 = 2010,F37 ="1.1"),SUM(#REF!),"")</f>
        <v>#REF!</v>
      </c>
      <c r="AM37" s="156" t="e">
        <f>IF(AND(AK37 = 2010,F37 ="1.2"),SUM(#REF!),"")</f>
        <v>#REF!</v>
      </c>
      <c r="AN37" s="156" t="e">
        <f>IF(AND(AK37 = 2010,F37 ="1.3"),SUM(#REF!),"")</f>
        <v>#REF!</v>
      </c>
      <c r="AO37" s="156" t="e">
        <f>IF(AND(AK37 = 2010,F37 ="1.4"),SUM(#REF!),"")</f>
        <v>#REF!</v>
      </c>
      <c r="AP37" s="156" t="e">
        <f>IF(AND(AK37 = 2010,F37 ="2.1"),SUM(#REF!),"")</f>
        <v>#REF!</v>
      </c>
      <c r="AQ37" s="156" t="e">
        <f>IF(AND(AK37 = 2010,F37 ="2.2"),SUM(#REF!),"")</f>
        <v>#REF!</v>
      </c>
      <c r="AR37" s="156" t="e">
        <f>IF(AND(AK37 = 2010,F37 ="2.3"),SUM(#REF!),"")</f>
        <v>#REF!</v>
      </c>
      <c r="AS37" s="156" t="e">
        <f>IF(AND(AK37 = 2010,F37 ="2.4"),SUM(#REF!),"")</f>
        <v>#REF!</v>
      </c>
      <c r="AT37" s="156" t="e">
        <f>IF(AND(AK37 = 2010,F37 ="2.5"),SUM(#REF!),"")</f>
        <v>#REF!</v>
      </c>
      <c r="AU37" s="156" t="e">
        <f>IF(AND(AK37 = 2010,F37 ="2.6"),SUM(#REF!),"")</f>
        <v>#REF!</v>
      </c>
      <c r="AV37" s="156" t="e">
        <f>IF(AND(AK37 = 2010,F37 ="2.7"),SUM(#REF!),"")</f>
        <v>#REF!</v>
      </c>
      <c r="AW37" s="156" t="e">
        <f>IF(AND(AK37 = 2010,F37 ="2.8"),SUM(#REF!),"")</f>
        <v>#REF!</v>
      </c>
      <c r="AX37" s="156" t="e">
        <f>IF(AND(AK37 = 2010,F37 ="2.9"),SUM(#REF!),"")</f>
        <v>#REF!</v>
      </c>
      <c r="AY37" s="156" t="e">
        <f>IF(AND(AK37 = 2010,F37 ="2.10"),SUM(#REF!),"")</f>
        <v>#REF!</v>
      </c>
      <c r="AZ37" s="156" t="e">
        <f>IF(AND(AK37 = 2010,F37 ="2.11"),SUM(#REF!),"")</f>
        <v>#REF!</v>
      </c>
      <c r="BA37" s="156" t="e">
        <f>IF(AND(AK37 = 2010,F37 ="2.12"),SUM(#REF!),"")</f>
        <v>#REF!</v>
      </c>
      <c r="BB37" s="156" t="e">
        <f>IF(AND(AK37 = 2010,F37 ="2.13"),SUM(#REF!),"")</f>
        <v>#REF!</v>
      </c>
      <c r="BC37" s="156" t="e">
        <f>IF(AND(AK37 = 2010,F37 ="2.14"),SUM(#REF!),"")</f>
        <v>#REF!</v>
      </c>
      <c r="BD37" s="156" t="e">
        <f>IF(AND(AK37 = 2010,F37 ="2.15"),SUM(#REF!),"")</f>
        <v>#REF!</v>
      </c>
      <c r="BE37" s="156" t="e">
        <f>IF(AND(AK37 = 2010,F37 ="3.1"),SUM(#REF!),"")</f>
        <v>#REF!</v>
      </c>
      <c r="BF37" s="156" t="e">
        <f>IF(AND(AK37 = 2010,F37 ="3.2"),SUM(#REF!),"")</f>
        <v>#REF!</v>
      </c>
      <c r="BG37" s="156" t="e">
        <f>IF(AND(AK37 = 2010,F37 ="3.3"),SUM(#REF!),"")</f>
        <v>#REF!</v>
      </c>
      <c r="BH37" s="156" t="e">
        <f>IF(AND(AK37 = 2010,F37 ="3.4"),SUM(#REF!),"")</f>
        <v>#REF!</v>
      </c>
      <c r="BI37" s="156" t="e">
        <f>IF(AND(AK37 = 2010,F37 ="3.5"),SUM(#REF!),"")</f>
        <v>#REF!</v>
      </c>
      <c r="BJ37" s="156" t="e">
        <f>#REF!</f>
        <v>#REF!</v>
      </c>
      <c r="BK37" s="158" t="e">
        <f t="shared" si="23"/>
        <v>#REF!</v>
      </c>
      <c r="BL37" s="158" t="e">
        <f t="shared" si="24"/>
        <v>#REF!</v>
      </c>
      <c r="BM37" s="158" t="e">
        <f t="shared" si="25"/>
        <v>#REF!</v>
      </c>
      <c r="BN37" s="158" t="e">
        <f t="shared" si="26"/>
        <v>#REF!</v>
      </c>
      <c r="BO37" s="158" t="e">
        <f t="shared" si="27"/>
        <v>#REF!</v>
      </c>
      <c r="BP37" s="158" t="e">
        <f t="shared" si="28"/>
        <v>#REF!</v>
      </c>
      <c r="BQ37" s="158" t="e">
        <f t="shared" si="29"/>
        <v>#REF!</v>
      </c>
      <c r="BR37" s="158" t="e">
        <f t="shared" si="30"/>
        <v>#REF!</v>
      </c>
      <c r="BS37" s="158" t="e">
        <f t="shared" si="31"/>
        <v>#REF!</v>
      </c>
      <c r="BT37" s="158" t="e">
        <f t="shared" si="32"/>
        <v>#REF!</v>
      </c>
      <c r="BU37" s="158" t="e">
        <f t="shared" si="33"/>
        <v>#REF!</v>
      </c>
      <c r="BV37" s="158" t="e">
        <f t="shared" si="34"/>
        <v>#REF!</v>
      </c>
      <c r="BW37" s="158" t="e">
        <f t="shared" si="35"/>
        <v>#REF!</v>
      </c>
      <c r="BX37" s="158" t="e">
        <f t="shared" si="36"/>
        <v>#REF!</v>
      </c>
      <c r="BY37" s="158" t="e">
        <f t="shared" si="37"/>
        <v>#REF!</v>
      </c>
      <c r="BZ37" s="158" t="e">
        <f t="shared" si="38"/>
        <v>#REF!</v>
      </c>
      <c r="CA37" s="158" t="e">
        <f t="shared" si="39"/>
        <v>#REF!</v>
      </c>
      <c r="CB37" s="158" t="e">
        <f t="shared" si="40"/>
        <v>#REF!</v>
      </c>
      <c r="CC37" s="158" t="e">
        <f t="shared" si="41"/>
        <v>#REF!</v>
      </c>
      <c r="CD37" s="158" t="e">
        <f t="shared" si="42"/>
        <v>#REF!</v>
      </c>
      <c r="CE37" s="158" t="e">
        <f t="shared" si="43"/>
        <v>#REF!</v>
      </c>
      <c r="CF37" s="158" t="e">
        <f t="shared" si="44"/>
        <v>#REF!</v>
      </c>
      <c r="CG37" s="158" t="e">
        <f t="shared" si="45"/>
        <v>#REF!</v>
      </c>
      <c r="CH37" s="158" t="e">
        <f t="shared" si="46"/>
        <v>#REF!</v>
      </c>
      <c r="CI37" s="159" t="e">
        <f t="shared" si="47"/>
        <v>#REF!</v>
      </c>
      <c r="CJ37" s="160" t="e">
        <f>IF(AND(BJ37 = 2011,F37 ="1.1"),SUM(#REF!),"")</f>
        <v>#REF!</v>
      </c>
      <c r="CK37" s="158" t="e">
        <f>IF(AND(BJ37 = 2011,F37 ="1.2"),SUM(#REF!),"")</f>
        <v>#REF!</v>
      </c>
      <c r="CL37" s="158" t="e">
        <f>IF(AND(BJ37 = 2011,F37 ="1.3"),SUM(#REF!),"")</f>
        <v>#REF!</v>
      </c>
      <c r="CM37" s="158" t="e">
        <f>IF(AND(BJ37 = 2011,F37 ="1.4"),SUM(#REF!),"")</f>
        <v>#REF!</v>
      </c>
      <c r="CN37" s="158" t="e">
        <f>IF(AND(BJ37 = 2011,F37 ="1.5"),SUM(#REF!),"")</f>
        <v>#REF!</v>
      </c>
      <c r="CO37" s="158" t="e">
        <f>IF(AND(BJ37 = 2011,F37 ="2.1"),SUM(#REF!),"")</f>
        <v>#REF!</v>
      </c>
      <c r="CP37" s="158" t="e">
        <f>IF(AND(BJ37 = 2011,F37 ="2.2"),SUM(#REF!),"")</f>
        <v>#REF!</v>
      </c>
      <c r="CQ37" s="158" t="e">
        <f>IF(AND(BJ37 = 2011,F37 ="2.3"),SUM(#REF!),"")</f>
        <v>#REF!</v>
      </c>
      <c r="CR37" s="158" t="e">
        <f>IF(AND(BJ37 = 2011,F37 ="2.4"),SUM(#REF!),"")</f>
        <v>#REF!</v>
      </c>
      <c r="CS37" s="158" t="e">
        <f>IF(AND(BJ37 = 2011,F37 ="2.5"),SUM(#REF!),"")</f>
        <v>#REF!</v>
      </c>
      <c r="CT37" s="158" t="e">
        <f>IF(AND(BJ37 = 2011,F37 ="2.6"),SUM(#REF!),"")</f>
        <v>#REF!</v>
      </c>
      <c r="CU37" s="158" t="e">
        <f>IF(AND(BJ37 = 2011,F37 ="2.7"),SUM(#REF!),"")</f>
        <v>#REF!</v>
      </c>
      <c r="CV37" s="158" t="e">
        <f>IF(AND(BJ37 = 2011,F37 ="2.8"),SUM(#REF!),"")</f>
        <v>#REF!</v>
      </c>
      <c r="CW37" s="158" t="e">
        <f>IF(AND(BJ37 = 2011,F37 ="2.9"),SUM(#REF!),"")</f>
        <v>#REF!</v>
      </c>
      <c r="CX37" s="158" t="e">
        <f>IF(AND(BJ37 = 2011,F37 ="2.10"),SUM(#REF!),"")</f>
        <v>#REF!</v>
      </c>
      <c r="CY37" s="158" t="e">
        <f>IF(AND(BJ37 = 2011,F37 ="2.11"),SUM(#REF!),"")</f>
        <v>#REF!</v>
      </c>
      <c r="CZ37" s="158" t="e">
        <f>IF(AND(BJ37 = 2011,F37 ="2.12"),SUM(#REF!),"")</f>
        <v>#REF!</v>
      </c>
      <c r="DA37" s="158" t="e">
        <f>IF(AND(BJ37 = 2011,F37 ="2.13"),SUM(#REF!),"")</f>
        <v>#REF!</v>
      </c>
      <c r="DB37" s="158" t="e">
        <f>IF(AND(BJ37 = 2011,F37 ="2.14"),SUM(#REF!),"")</f>
        <v>#REF!</v>
      </c>
      <c r="DC37" s="158" t="e">
        <f>IF(AND(BJ37 = 2011,F37 ="2.15"),SUM(#REF!),"")</f>
        <v>#REF!</v>
      </c>
      <c r="DD37" s="158" t="e">
        <f>IF(AND(BJ37 = 2011,F37 ="3.1"),SUM(#REF!),"")</f>
        <v>#REF!</v>
      </c>
      <c r="DE37" s="158" t="e">
        <f>IF(AND(BJ37 = 2011,F37 ="3.2"),SUM(#REF!),"")</f>
        <v>#REF!</v>
      </c>
      <c r="DF37" s="158" t="e">
        <f>IF(AND(BJ37 = 2011,F37 ="3.3"),SUM(#REF!),"")</f>
        <v>#REF!</v>
      </c>
      <c r="DG37" s="158" t="e">
        <f>IF(AND(BJ37 = 2011,F37 ="3.4"),SUM(#REF!),"")</f>
        <v>#REF!</v>
      </c>
      <c r="DH37" s="158" t="e">
        <f>IF(AND(BJ37 = 2011,F37 ="3.5"),SUM(#REF!),"")</f>
        <v>#REF!</v>
      </c>
      <c r="DI37" s="161" t="e">
        <f>#REF!</f>
        <v>#REF!</v>
      </c>
      <c r="DJ37" s="158" t="e">
        <f t="shared" si="48"/>
        <v>#REF!</v>
      </c>
      <c r="DK37" s="158" t="e">
        <f t="shared" si="49"/>
        <v>#REF!</v>
      </c>
      <c r="DL37" s="158" t="e">
        <f t="shared" si="50"/>
        <v>#REF!</v>
      </c>
      <c r="DM37" s="158" t="e">
        <f t="shared" si="51"/>
        <v>#REF!</v>
      </c>
      <c r="DN37" s="158" t="e">
        <f t="shared" si="52"/>
        <v>#REF!</v>
      </c>
      <c r="DO37" s="158" t="e">
        <f t="shared" si="53"/>
        <v>#REF!</v>
      </c>
      <c r="DP37" s="158" t="e">
        <f t="shared" si="54"/>
        <v>#REF!</v>
      </c>
      <c r="DQ37" s="158" t="e">
        <f t="shared" si="55"/>
        <v>#REF!</v>
      </c>
      <c r="DR37" s="158" t="e">
        <f t="shared" si="56"/>
        <v>#REF!</v>
      </c>
      <c r="DS37" s="158" t="e">
        <f t="shared" si="57"/>
        <v>#REF!</v>
      </c>
      <c r="DT37" s="158" t="e">
        <f t="shared" si="58"/>
        <v>#REF!</v>
      </c>
      <c r="DU37" s="158" t="e">
        <f t="shared" si="59"/>
        <v>#REF!</v>
      </c>
      <c r="DV37" s="158" t="e">
        <f t="shared" si="60"/>
        <v>#REF!</v>
      </c>
      <c r="DW37" s="158" t="e">
        <f t="shared" si="61"/>
        <v>#REF!</v>
      </c>
      <c r="DX37" s="158" t="e">
        <f t="shared" si="62"/>
        <v>#REF!</v>
      </c>
      <c r="DY37" s="158" t="e">
        <f t="shared" si="63"/>
        <v>#REF!</v>
      </c>
      <c r="DZ37" s="158" t="e">
        <f t="shared" si="64"/>
        <v>#REF!</v>
      </c>
      <c r="EA37" s="158" t="e">
        <f t="shared" si="65"/>
        <v>#REF!</v>
      </c>
      <c r="EB37" s="158" t="e">
        <f t="shared" si="66"/>
        <v>#REF!</v>
      </c>
      <c r="EC37" s="158" t="e">
        <f t="shared" si="67"/>
        <v>#REF!</v>
      </c>
      <c r="ED37" s="158" t="e">
        <f t="shared" si="68"/>
        <v>#REF!</v>
      </c>
      <c r="EE37" s="158" t="e">
        <f t="shared" si="69"/>
        <v>#REF!</v>
      </c>
      <c r="EF37" s="158" t="e">
        <f t="shared" si="70"/>
        <v>#REF!</v>
      </c>
      <c r="EG37" s="158" t="e">
        <f t="shared" si="71"/>
        <v>#REF!</v>
      </c>
      <c r="EH37" s="159" t="e">
        <f t="shared" si="72"/>
        <v>#REF!</v>
      </c>
      <c r="EI37" s="156" t="e">
        <f>IF(AND(DI37 = 2012,F37 ="1.1"),SUM(#REF!),"")</f>
        <v>#REF!</v>
      </c>
      <c r="EJ37" s="156" t="e">
        <f>IF(AND(DI37 = 2012,F37 ="1.2"),SUM(#REF!),"")</f>
        <v>#REF!</v>
      </c>
      <c r="EK37" s="156" t="e">
        <f>IF(AND(DI37 = 2012,F37 ="1.3"),SUM(#REF!),"")</f>
        <v>#REF!</v>
      </c>
      <c r="EL37" s="156" t="e">
        <f>IF(AND(DI37 = 2012,F37 ="1.4"),SUM(#REF!),"")</f>
        <v>#REF!</v>
      </c>
      <c r="EM37" s="156" t="e">
        <f>IF(AND(DI37 = 2012,F37 ="1.5"),SUM(#REF!),"")</f>
        <v>#REF!</v>
      </c>
      <c r="EN37" s="156" t="e">
        <f>IF(AND(DI37 = 2012,F37 ="2.1"),SUM(#REF!),"")</f>
        <v>#REF!</v>
      </c>
      <c r="EO37" s="156" t="e">
        <f>IF(AND(DI37 = 2012,F37 ="2.2"),SUM(#REF!),"")</f>
        <v>#REF!</v>
      </c>
      <c r="EP37" s="156" t="e">
        <f>IF(AND(DI37 = 2012,F37 ="2.3"),SUM(#REF!),"")</f>
        <v>#REF!</v>
      </c>
      <c r="EQ37" s="156" t="e">
        <f>IF(AND(DI37 = 2012,F37 ="2.4"),SUM(#REF!),"")</f>
        <v>#REF!</v>
      </c>
      <c r="ER37" s="156" t="e">
        <f>IF(AND(DI37 = 2012,F37 ="2.5"),SUM(#REF!),"")</f>
        <v>#REF!</v>
      </c>
      <c r="ES37" s="156" t="e">
        <f>IF(AND(DI37 = 2012,F37 ="2.6"),SUM(#REF!),"")</f>
        <v>#REF!</v>
      </c>
      <c r="ET37" s="156" t="e">
        <f>IF(AND(DI37 = 2012,F37 ="2.7"),SUM(#REF!),"")</f>
        <v>#REF!</v>
      </c>
      <c r="EU37" s="156" t="e">
        <f>IF(AND(DI37 = 2012,F37 ="2.8"),SUM(#REF!),"")</f>
        <v>#REF!</v>
      </c>
      <c r="EV37" s="156" t="e">
        <f>IF(AND(DI37 = 2012,F37 ="2.9"),SUM(#REF!),"")</f>
        <v>#REF!</v>
      </c>
      <c r="EW37" s="156" t="e">
        <f>IF(AND(DI37 = 2012,F37 ="2.10"),SUM(#REF!),"")</f>
        <v>#REF!</v>
      </c>
      <c r="EX37" s="156" t="e">
        <f>IF(AND(DI37 = 2012,F37 ="2.11"),SUM(#REF!),"")</f>
        <v>#REF!</v>
      </c>
      <c r="EY37" s="156" t="e">
        <f>IF(AND(DI37 = 2012,F37 ="2.12"),SUM(#REF!),"")</f>
        <v>#REF!</v>
      </c>
      <c r="EZ37" s="156" t="e">
        <f>IF(AND(DI37 = 2012,F37 ="2.13"),SUM(#REF!),"")</f>
        <v>#REF!</v>
      </c>
      <c r="FA37" s="156" t="e">
        <f>IF(AND(DI37 = 2012,F37 ="2.14"),SUM(#REF!),"")</f>
        <v>#REF!</v>
      </c>
      <c r="FB37" s="156" t="e">
        <f>IF(AND(DI37 = 2012,F37 ="2.15"),SUM(#REF!),"")</f>
        <v>#REF!</v>
      </c>
      <c r="FC37" s="156" t="e">
        <f>IF(AND(DI37 = 2012,F37 ="3.1"),SUM(#REF!),"")</f>
        <v>#REF!</v>
      </c>
      <c r="FD37" s="156" t="e">
        <f>IF(AND(DI37 = 2012,F37 ="3.2"),SUM(#REF!),"")</f>
        <v>#REF!</v>
      </c>
      <c r="FE37" s="156" t="e">
        <f>IF(AND(DI37 = 2012,F37 ="3.3"),SUM(#REF!),"")</f>
        <v>#REF!</v>
      </c>
      <c r="FF37" s="156" t="e">
        <f>IF(AND(DI37 = 2012,F37 ="3.4"),SUM(#REF!),"")</f>
        <v>#REF!</v>
      </c>
      <c r="FG37" s="156" t="e">
        <f>IF(AND(DI37 = 2012,F37 ="3.5"),SUM(#REF!),"")</f>
        <v>#REF!</v>
      </c>
      <c r="FI37" s="169" t="s">
        <v>78</v>
      </c>
    </row>
    <row r="38" spans="1:165" s="173" customFormat="1" ht="12.75" x14ac:dyDescent="0.2">
      <c r="A38" s="163">
        <f t="shared" si="73"/>
        <v>19</v>
      </c>
      <c r="B38" s="146"/>
      <c r="C38" s="147"/>
      <c r="D38" s="148"/>
      <c r="E38" s="149"/>
      <c r="F38" s="150"/>
      <c r="G38" s="148"/>
      <c r="H38" s="148"/>
      <c r="I38" s="170"/>
      <c r="J38" s="152"/>
      <c r="K38" s="153"/>
      <c r="L38" s="154"/>
      <c r="M38" s="155" t="e">
        <f t="shared" si="0"/>
        <v>#REF!</v>
      </c>
      <c r="N38" s="156" t="e">
        <f t="shared" si="1"/>
        <v>#REF!</v>
      </c>
      <c r="O38" s="156" t="e">
        <f t="shared" si="2"/>
        <v>#REF!</v>
      </c>
      <c r="P38" s="156" t="e">
        <f t="shared" si="3"/>
        <v>#REF!</v>
      </c>
      <c r="Q38" s="156" t="e">
        <f t="shared" si="4"/>
        <v>#REF!</v>
      </c>
      <c r="R38" s="156" t="e">
        <f t="shared" si="5"/>
        <v>#REF!</v>
      </c>
      <c r="S38" s="156" t="e">
        <f t="shared" si="6"/>
        <v>#REF!</v>
      </c>
      <c r="T38" s="156" t="e">
        <f t="shared" si="7"/>
        <v>#REF!</v>
      </c>
      <c r="U38" s="156" t="e">
        <f t="shared" si="8"/>
        <v>#REF!</v>
      </c>
      <c r="V38" s="156" t="e">
        <f t="shared" si="9"/>
        <v>#REF!</v>
      </c>
      <c r="W38" s="156" t="e">
        <f t="shared" si="10"/>
        <v>#REF!</v>
      </c>
      <c r="X38" s="156" t="e">
        <f t="shared" si="11"/>
        <v>#REF!</v>
      </c>
      <c r="Y38" s="156" t="e">
        <f t="shared" si="12"/>
        <v>#REF!</v>
      </c>
      <c r="Z38" s="156" t="e">
        <f t="shared" si="13"/>
        <v>#REF!</v>
      </c>
      <c r="AA38" s="156" t="e">
        <f t="shared" si="14"/>
        <v>#REF!</v>
      </c>
      <c r="AB38" s="156" t="e">
        <f t="shared" si="15"/>
        <v>#REF!</v>
      </c>
      <c r="AC38" s="156" t="e">
        <f t="shared" si="16"/>
        <v>#REF!</v>
      </c>
      <c r="AD38" s="156" t="e">
        <f t="shared" si="17"/>
        <v>#REF!</v>
      </c>
      <c r="AE38" s="156" t="e">
        <f>IF(AND(AK38 = 2010,F38 ="2.15"),SUM(#REF!),"0")</f>
        <v>#REF!</v>
      </c>
      <c r="AF38" s="156" t="e">
        <f t="shared" si="18"/>
        <v>#REF!</v>
      </c>
      <c r="AG38" s="156" t="e">
        <f t="shared" si="19"/>
        <v>#REF!</v>
      </c>
      <c r="AH38" s="156" t="e">
        <f t="shared" si="20"/>
        <v>#REF!</v>
      </c>
      <c r="AI38" s="156" t="e">
        <f t="shared" si="21"/>
        <v>#REF!</v>
      </c>
      <c r="AJ38" s="156" t="e">
        <f t="shared" si="22"/>
        <v>#REF!</v>
      </c>
      <c r="AK38" s="157" t="e">
        <f>#REF!</f>
        <v>#REF!</v>
      </c>
      <c r="AL38" s="156" t="e">
        <f>IF(AND(AK38 = 2010,F38 ="1.1"),SUM(#REF!),"")</f>
        <v>#REF!</v>
      </c>
      <c r="AM38" s="156" t="e">
        <f>IF(AND(AK38 = 2010,F38 ="1.2"),SUM(#REF!),"")</f>
        <v>#REF!</v>
      </c>
      <c r="AN38" s="156" t="e">
        <f>IF(AND(AK38 = 2010,F38 ="1.3"),SUM(#REF!),"")</f>
        <v>#REF!</v>
      </c>
      <c r="AO38" s="156" t="e">
        <f>IF(AND(AK38 = 2010,F38 ="1.4"),SUM(#REF!),"")</f>
        <v>#REF!</v>
      </c>
      <c r="AP38" s="156" t="e">
        <f>IF(AND(AK38 = 2010,F38 ="2.1"),SUM(#REF!),"")</f>
        <v>#REF!</v>
      </c>
      <c r="AQ38" s="156" t="e">
        <f>IF(AND(AK38 = 2010,F38 ="2.2"),SUM(#REF!),"")</f>
        <v>#REF!</v>
      </c>
      <c r="AR38" s="156" t="e">
        <f>IF(AND(AK38 = 2010,F38 ="2.3"),SUM(#REF!),"")</f>
        <v>#REF!</v>
      </c>
      <c r="AS38" s="156" t="e">
        <f>IF(AND(AK38 = 2010,F38 ="2.4"),SUM(#REF!),"")</f>
        <v>#REF!</v>
      </c>
      <c r="AT38" s="156" t="e">
        <f>IF(AND(AK38 = 2010,F38 ="2.5"),SUM(#REF!),"")</f>
        <v>#REF!</v>
      </c>
      <c r="AU38" s="156" t="e">
        <f>IF(AND(AK38 = 2010,F38 ="2.6"),SUM(#REF!),"")</f>
        <v>#REF!</v>
      </c>
      <c r="AV38" s="156" t="e">
        <f>IF(AND(AK38 = 2010,F38 ="2.7"),SUM(#REF!),"")</f>
        <v>#REF!</v>
      </c>
      <c r="AW38" s="156" t="e">
        <f>IF(AND(AK38 = 2010,F38 ="2.8"),SUM(#REF!),"")</f>
        <v>#REF!</v>
      </c>
      <c r="AX38" s="156" t="e">
        <f>IF(AND(AK38 = 2010,F38 ="2.9"),SUM(#REF!),"")</f>
        <v>#REF!</v>
      </c>
      <c r="AY38" s="156" t="e">
        <f>IF(AND(AK38 = 2010,F38 ="2.10"),SUM(#REF!),"")</f>
        <v>#REF!</v>
      </c>
      <c r="AZ38" s="156" t="e">
        <f>IF(AND(AK38 = 2010,F38 ="2.11"),SUM(#REF!),"")</f>
        <v>#REF!</v>
      </c>
      <c r="BA38" s="156" t="e">
        <f>IF(AND(AK38 = 2010,F38 ="2.12"),SUM(#REF!),"")</f>
        <v>#REF!</v>
      </c>
      <c r="BB38" s="156" t="e">
        <f>IF(AND(AK38 = 2010,F38 ="2.13"),SUM(#REF!),"")</f>
        <v>#REF!</v>
      </c>
      <c r="BC38" s="156" t="e">
        <f>IF(AND(AK38 = 2010,F38 ="2.14"),SUM(#REF!),"")</f>
        <v>#REF!</v>
      </c>
      <c r="BD38" s="156" t="e">
        <f>IF(AND(AK38 = 2010,F38 ="2.15"),SUM(#REF!),"")</f>
        <v>#REF!</v>
      </c>
      <c r="BE38" s="156" t="e">
        <f>IF(AND(AK38 = 2010,F38 ="3.1"),SUM(#REF!),"")</f>
        <v>#REF!</v>
      </c>
      <c r="BF38" s="156" t="e">
        <f>IF(AND(AK38 = 2010,F38 ="3.2"),SUM(#REF!),"")</f>
        <v>#REF!</v>
      </c>
      <c r="BG38" s="156" t="e">
        <f>IF(AND(AK38 = 2010,F38 ="3.3"),SUM(#REF!),"")</f>
        <v>#REF!</v>
      </c>
      <c r="BH38" s="156" t="e">
        <f>IF(AND(AK38 = 2010,F38 ="3.4"),SUM(#REF!),"")</f>
        <v>#REF!</v>
      </c>
      <c r="BI38" s="156" t="e">
        <f>IF(AND(AK38 = 2010,F38 ="3.5"),SUM(#REF!),"")</f>
        <v>#REF!</v>
      </c>
      <c r="BJ38" s="156" t="e">
        <f>#REF!</f>
        <v>#REF!</v>
      </c>
      <c r="BK38" s="158" t="e">
        <f t="shared" si="23"/>
        <v>#REF!</v>
      </c>
      <c r="BL38" s="158" t="e">
        <f t="shared" si="24"/>
        <v>#REF!</v>
      </c>
      <c r="BM38" s="158" t="e">
        <f t="shared" si="25"/>
        <v>#REF!</v>
      </c>
      <c r="BN38" s="158" t="e">
        <f t="shared" si="26"/>
        <v>#REF!</v>
      </c>
      <c r="BO38" s="158" t="e">
        <f t="shared" si="27"/>
        <v>#REF!</v>
      </c>
      <c r="BP38" s="158" t="e">
        <f t="shared" si="28"/>
        <v>#REF!</v>
      </c>
      <c r="BQ38" s="158" t="e">
        <f t="shared" si="29"/>
        <v>#REF!</v>
      </c>
      <c r="BR38" s="158" t="e">
        <f t="shared" si="30"/>
        <v>#REF!</v>
      </c>
      <c r="BS38" s="158" t="e">
        <f t="shared" si="31"/>
        <v>#REF!</v>
      </c>
      <c r="BT38" s="158" t="e">
        <f t="shared" si="32"/>
        <v>#REF!</v>
      </c>
      <c r="BU38" s="158" t="e">
        <f t="shared" si="33"/>
        <v>#REF!</v>
      </c>
      <c r="BV38" s="158" t="e">
        <f t="shared" si="34"/>
        <v>#REF!</v>
      </c>
      <c r="BW38" s="158" t="e">
        <f t="shared" si="35"/>
        <v>#REF!</v>
      </c>
      <c r="BX38" s="158" t="e">
        <f t="shared" si="36"/>
        <v>#REF!</v>
      </c>
      <c r="BY38" s="158" t="e">
        <f t="shared" si="37"/>
        <v>#REF!</v>
      </c>
      <c r="BZ38" s="158" t="e">
        <f t="shared" si="38"/>
        <v>#REF!</v>
      </c>
      <c r="CA38" s="158" t="e">
        <f t="shared" si="39"/>
        <v>#REF!</v>
      </c>
      <c r="CB38" s="158" t="e">
        <f t="shared" si="40"/>
        <v>#REF!</v>
      </c>
      <c r="CC38" s="158" t="e">
        <f t="shared" si="41"/>
        <v>#REF!</v>
      </c>
      <c r="CD38" s="158" t="e">
        <f t="shared" si="42"/>
        <v>#REF!</v>
      </c>
      <c r="CE38" s="158" t="e">
        <f t="shared" si="43"/>
        <v>#REF!</v>
      </c>
      <c r="CF38" s="158" t="e">
        <f t="shared" si="44"/>
        <v>#REF!</v>
      </c>
      <c r="CG38" s="158" t="e">
        <f t="shared" si="45"/>
        <v>#REF!</v>
      </c>
      <c r="CH38" s="158" t="e">
        <f t="shared" si="46"/>
        <v>#REF!</v>
      </c>
      <c r="CI38" s="159" t="e">
        <f t="shared" si="47"/>
        <v>#REF!</v>
      </c>
      <c r="CJ38" s="160" t="e">
        <f>IF(AND(BJ38 = 2011,F38 ="1.1"),SUM(#REF!),"")</f>
        <v>#REF!</v>
      </c>
      <c r="CK38" s="158" t="e">
        <f>IF(AND(BJ38 = 2011,F38 ="1.2"),SUM(#REF!),"")</f>
        <v>#REF!</v>
      </c>
      <c r="CL38" s="158" t="e">
        <f>IF(AND(BJ38 = 2011,F38 ="1.3"),SUM(#REF!),"")</f>
        <v>#REF!</v>
      </c>
      <c r="CM38" s="158" t="e">
        <f>IF(AND(BJ38 = 2011,F38 ="1.4"),SUM(#REF!),"")</f>
        <v>#REF!</v>
      </c>
      <c r="CN38" s="158" t="e">
        <f>IF(AND(BJ38 = 2011,F38 ="1.5"),SUM(#REF!),"")</f>
        <v>#REF!</v>
      </c>
      <c r="CO38" s="158" t="e">
        <f>IF(AND(BJ38 = 2011,F38 ="2.1"),SUM(#REF!),"")</f>
        <v>#REF!</v>
      </c>
      <c r="CP38" s="158" t="e">
        <f>IF(AND(BJ38 = 2011,F38 ="2.2"),SUM(#REF!),"")</f>
        <v>#REF!</v>
      </c>
      <c r="CQ38" s="158" t="e">
        <f>IF(AND(BJ38 = 2011,F38 ="2.3"),SUM(#REF!),"")</f>
        <v>#REF!</v>
      </c>
      <c r="CR38" s="158" t="e">
        <f>IF(AND(BJ38 = 2011,F38 ="2.4"),SUM(#REF!),"")</f>
        <v>#REF!</v>
      </c>
      <c r="CS38" s="158" t="e">
        <f>IF(AND(BJ38 = 2011,F38 ="2.5"),SUM(#REF!),"")</f>
        <v>#REF!</v>
      </c>
      <c r="CT38" s="158" t="e">
        <f>IF(AND(BJ38 = 2011,F38 ="2.6"),SUM(#REF!),"")</f>
        <v>#REF!</v>
      </c>
      <c r="CU38" s="158" t="e">
        <f>IF(AND(BJ38 = 2011,F38 ="2.7"),SUM(#REF!),"")</f>
        <v>#REF!</v>
      </c>
      <c r="CV38" s="158" t="e">
        <f>IF(AND(BJ38 = 2011,F38 ="2.8"),SUM(#REF!),"")</f>
        <v>#REF!</v>
      </c>
      <c r="CW38" s="158" t="e">
        <f>IF(AND(BJ38 = 2011,F38 ="2.9"),SUM(#REF!),"")</f>
        <v>#REF!</v>
      </c>
      <c r="CX38" s="158" t="e">
        <f>IF(AND(BJ38 = 2011,F38 ="2.10"),SUM(#REF!),"")</f>
        <v>#REF!</v>
      </c>
      <c r="CY38" s="158" t="e">
        <f>IF(AND(BJ38 = 2011,F38 ="2.11"),SUM(#REF!),"")</f>
        <v>#REF!</v>
      </c>
      <c r="CZ38" s="158" t="e">
        <f>IF(AND(BJ38 = 2011,F38 ="2.12"),SUM(#REF!),"")</f>
        <v>#REF!</v>
      </c>
      <c r="DA38" s="158" t="e">
        <f>IF(AND(BJ38 = 2011,F38 ="2.13"),SUM(#REF!),"")</f>
        <v>#REF!</v>
      </c>
      <c r="DB38" s="158" t="e">
        <f>IF(AND(BJ38 = 2011,F38 ="2.14"),SUM(#REF!),"")</f>
        <v>#REF!</v>
      </c>
      <c r="DC38" s="158" t="e">
        <f>IF(AND(BJ38 = 2011,F38 ="2.15"),SUM(#REF!),"")</f>
        <v>#REF!</v>
      </c>
      <c r="DD38" s="158" t="e">
        <f>IF(AND(BJ38 = 2011,F38 ="3.1"),SUM(#REF!),"")</f>
        <v>#REF!</v>
      </c>
      <c r="DE38" s="158" t="e">
        <f>IF(AND(BJ38 = 2011,F38 ="3.2"),SUM(#REF!),"")</f>
        <v>#REF!</v>
      </c>
      <c r="DF38" s="158" t="e">
        <f>IF(AND(BJ38 = 2011,F38 ="3.3"),SUM(#REF!),"")</f>
        <v>#REF!</v>
      </c>
      <c r="DG38" s="158" t="e">
        <f>IF(AND(BJ38 = 2011,F38 ="3.4"),SUM(#REF!),"")</f>
        <v>#REF!</v>
      </c>
      <c r="DH38" s="158" t="e">
        <f>IF(AND(BJ38 = 2011,F38 ="3.5"),SUM(#REF!),"")</f>
        <v>#REF!</v>
      </c>
      <c r="DI38" s="161" t="e">
        <f>#REF!</f>
        <v>#REF!</v>
      </c>
      <c r="DJ38" s="158" t="e">
        <f t="shared" si="48"/>
        <v>#REF!</v>
      </c>
      <c r="DK38" s="158" t="e">
        <f t="shared" si="49"/>
        <v>#REF!</v>
      </c>
      <c r="DL38" s="158" t="e">
        <f t="shared" si="50"/>
        <v>#REF!</v>
      </c>
      <c r="DM38" s="158" t="e">
        <f t="shared" si="51"/>
        <v>#REF!</v>
      </c>
      <c r="DN38" s="158" t="e">
        <f t="shared" si="52"/>
        <v>#REF!</v>
      </c>
      <c r="DO38" s="158" t="e">
        <f t="shared" si="53"/>
        <v>#REF!</v>
      </c>
      <c r="DP38" s="158" t="e">
        <f t="shared" si="54"/>
        <v>#REF!</v>
      </c>
      <c r="DQ38" s="158" t="e">
        <f t="shared" si="55"/>
        <v>#REF!</v>
      </c>
      <c r="DR38" s="158" t="e">
        <f t="shared" si="56"/>
        <v>#REF!</v>
      </c>
      <c r="DS38" s="158" t="e">
        <f t="shared" si="57"/>
        <v>#REF!</v>
      </c>
      <c r="DT38" s="158" t="e">
        <f t="shared" si="58"/>
        <v>#REF!</v>
      </c>
      <c r="DU38" s="158" t="e">
        <f t="shared" si="59"/>
        <v>#REF!</v>
      </c>
      <c r="DV38" s="158" t="e">
        <f t="shared" si="60"/>
        <v>#REF!</v>
      </c>
      <c r="DW38" s="158" t="e">
        <f t="shared" si="61"/>
        <v>#REF!</v>
      </c>
      <c r="DX38" s="158" t="e">
        <f t="shared" si="62"/>
        <v>#REF!</v>
      </c>
      <c r="DY38" s="158" t="e">
        <f t="shared" si="63"/>
        <v>#REF!</v>
      </c>
      <c r="DZ38" s="158" t="e">
        <f t="shared" si="64"/>
        <v>#REF!</v>
      </c>
      <c r="EA38" s="158" t="e">
        <f t="shared" si="65"/>
        <v>#REF!</v>
      </c>
      <c r="EB38" s="158" t="e">
        <f t="shared" si="66"/>
        <v>#REF!</v>
      </c>
      <c r="EC38" s="158" t="e">
        <f t="shared" si="67"/>
        <v>#REF!</v>
      </c>
      <c r="ED38" s="158" t="e">
        <f t="shared" si="68"/>
        <v>#REF!</v>
      </c>
      <c r="EE38" s="158" t="e">
        <f t="shared" si="69"/>
        <v>#REF!</v>
      </c>
      <c r="EF38" s="158" t="e">
        <f t="shared" si="70"/>
        <v>#REF!</v>
      </c>
      <c r="EG38" s="158" t="e">
        <f t="shared" si="71"/>
        <v>#REF!</v>
      </c>
      <c r="EH38" s="159" t="e">
        <f t="shared" si="72"/>
        <v>#REF!</v>
      </c>
      <c r="EI38" s="156" t="e">
        <f>IF(AND(DI38 = 2012,F38 ="1.1"),SUM(#REF!),"")</f>
        <v>#REF!</v>
      </c>
      <c r="EJ38" s="156" t="e">
        <f>IF(AND(DI38 = 2012,F38 ="1.2"),SUM(#REF!),"")</f>
        <v>#REF!</v>
      </c>
      <c r="EK38" s="156" t="e">
        <f>IF(AND(DI38 = 2012,F38 ="1.3"),SUM(#REF!),"")</f>
        <v>#REF!</v>
      </c>
      <c r="EL38" s="156" t="e">
        <f>IF(AND(DI38 = 2012,F38 ="1.4"),SUM(#REF!),"")</f>
        <v>#REF!</v>
      </c>
      <c r="EM38" s="156" t="e">
        <f>IF(AND(DI38 = 2012,F38 ="1.5"),SUM(#REF!),"")</f>
        <v>#REF!</v>
      </c>
      <c r="EN38" s="156" t="e">
        <f>IF(AND(DI38 = 2012,F38 ="2.1"),SUM(#REF!),"")</f>
        <v>#REF!</v>
      </c>
      <c r="EO38" s="156" t="e">
        <f>IF(AND(DI38 = 2012,F38 ="2.2"),SUM(#REF!),"")</f>
        <v>#REF!</v>
      </c>
      <c r="EP38" s="156" t="e">
        <f>IF(AND(DI38 = 2012,F38 ="2.3"),SUM(#REF!),"")</f>
        <v>#REF!</v>
      </c>
      <c r="EQ38" s="156" t="e">
        <f>IF(AND(DI38 = 2012,F38 ="2.4"),SUM(#REF!),"")</f>
        <v>#REF!</v>
      </c>
      <c r="ER38" s="156" t="e">
        <f>IF(AND(DI38 = 2012,F38 ="2.5"),SUM(#REF!),"")</f>
        <v>#REF!</v>
      </c>
      <c r="ES38" s="156" t="e">
        <f>IF(AND(DI38 = 2012,F38 ="2.6"),SUM(#REF!),"")</f>
        <v>#REF!</v>
      </c>
      <c r="ET38" s="156" t="e">
        <f>IF(AND(DI38 = 2012,F38 ="2.7"),SUM(#REF!),"")</f>
        <v>#REF!</v>
      </c>
      <c r="EU38" s="156" t="e">
        <f>IF(AND(DI38 = 2012,F38 ="2.8"),SUM(#REF!),"")</f>
        <v>#REF!</v>
      </c>
      <c r="EV38" s="156" t="e">
        <f>IF(AND(DI38 = 2012,F38 ="2.9"),SUM(#REF!),"")</f>
        <v>#REF!</v>
      </c>
      <c r="EW38" s="156" t="e">
        <f>IF(AND(DI38 = 2012,F38 ="2.10"),SUM(#REF!),"")</f>
        <v>#REF!</v>
      </c>
      <c r="EX38" s="156" t="e">
        <f>IF(AND(DI38 = 2012,F38 ="2.11"),SUM(#REF!),"")</f>
        <v>#REF!</v>
      </c>
      <c r="EY38" s="156" t="e">
        <f>IF(AND(DI38 = 2012,F38 ="2.12"),SUM(#REF!),"")</f>
        <v>#REF!</v>
      </c>
      <c r="EZ38" s="156" t="e">
        <f>IF(AND(DI38 = 2012,F38 ="2.13"),SUM(#REF!),"")</f>
        <v>#REF!</v>
      </c>
      <c r="FA38" s="156" t="e">
        <f>IF(AND(DI38 = 2012,F38 ="2.14"),SUM(#REF!),"")</f>
        <v>#REF!</v>
      </c>
      <c r="FB38" s="156" t="e">
        <f>IF(AND(DI38 = 2012,F38 ="2.15"),SUM(#REF!),"")</f>
        <v>#REF!</v>
      </c>
      <c r="FC38" s="156" t="e">
        <f>IF(AND(DI38 = 2012,F38 ="3.1"),SUM(#REF!),"")</f>
        <v>#REF!</v>
      </c>
      <c r="FD38" s="156" t="e">
        <f>IF(AND(DI38 = 2012,F38 ="3.2"),SUM(#REF!),"")</f>
        <v>#REF!</v>
      </c>
      <c r="FE38" s="156" t="e">
        <f>IF(AND(DI38 = 2012,F38 ="3.3"),SUM(#REF!),"")</f>
        <v>#REF!</v>
      </c>
      <c r="FF38" s="156" t="e">
        <f>IF(AND(DI38 = 2012,F38 ="3.4"),SUM(#REF!),"")</f>
        <v>#REF!</v>
      </c>
      <c r="FG38" s="156" t="e">
        <f>IF(AND(DI38 = 2012,F38 ="3.5"),SUM(#REF!),"")</f>
        <v>#REF!</v>
      </c>
      <c r="FI38" s="169" t="s">
        <v>79</v>
      </c>
    </row>
    <row r="39" spans="1:165" s="173" customFormat="1" ht="12.75" x14ac:dyDescent="0.2">
      <c r="A39" s="163">
        <f t="shared" si="73"/>
        <v>20</v>
      </c>
      <c r="B39" s="146"/>
      <c r="C39" s="147"/>
      <c r="D39" s="148"/>
      <c r="E39" s="149"/>
      <c r="F39" s="150"/>
      <c r="G39" s="148"/>
      <c r="H39" s="148"/>
      <c r="I39" s="170"/>
      <c r="J39" s="152"/>
      <c r="K39" s="153"/>
      <c r="L39" s="154"/>
      <c r="M39" s="155" t="e">
        <f t="shared" si="0"/>
        <v>#REF!</v>
      </c>
      <c r="N39" s="156" t="e">
        <f t="shared" si="1"/>
        <v>#REF!</v>
      </c>
      <c r="O39" s="156" t="e">
        <f t="shared" si="2"/>
        <v>#REF!</v>
      </c>
      <c r="P39" s="156" t="e">
        <f t="shared" si="3"/>
        <v>#REF!</v>
      </c>
      <c r="Q39" s="156" t="e">
        <f t="shared" si="4"/>
        <v>#REF!</v>
      </c>
      <c r="R39" s="156" t="e">
        <f t="shared" si="5"/>
        <v>#REF!</v>
      </c>
      <c r="S39" s="156" t="e">
        <f t="shared" si="6"/>
        <v>#REF!</v>
      </c>
      <c r="T39" s="156" t="e">
        <f t="shared" si="7"/>
        <v>#REF!</v>
      </c>
      <c r="U39" s="156" t="e">
        <f t="shared" si="8"/>
        <v>#REF!</v>
      </c>
      <c r="V39" s="156" t="e">
        <f t="shared" si="9"/>
        <v>#REF!</v>
      </c>
      <c r="W39" s="156" t="e">
        <f t="shared" si="10"/>
        <v>#REF!</v>
      </c>
      <c r="X39" s="156" t="e">
        <f t="shared" si="11"/>
        <v>#REF!</v>
      </c>
      <c r="Y39" s="156" t="e">
        <f t="shared" si="12"/>
        <v>#REF!</v>
      </c>
      <c r="Z39" s="156" t="e">
        <f t="shared" si="13"/>
        <v>#REF!</v>
      </c>
      <c r="AA39" s="156" t="e">
        <f t="shared" si="14"/>
        <v>#REF!</v>
      </c>
      <c r="AB39" s="156" t="e">
        <f t="shared" si="15"/>
        <v>#REF!</v>
      </c>
      <c r="AC39" s="156" t="e">
        <f t="shared" si="16"/>
        <v>#REF!</v>
      </c>
      <c r="AD39" s="156" t="e">
        <f t="shared" si="17"/>
        <v>#REF!</v>
      </c>
      <c r="AE39" s="156" t="e">
        <f>IF(AND(AK39 = 2010,F39 ="2.15"),SUM(#REF!),"0")</f>
        <v>#REF!</v>
      </c>
      <c r="AF39" s="156" t="e">
        <f t="shared" si="18"/>
        <v>#REF!</v>
      </c>
      <c r="AG39" s="156" t="e">
        <f t="shared" si="19"/>
        <v>#REF!</v>
      </c>
      <c r="AH39" s="156" t="e">
        <f t="shared" si="20"/>
        <v>#REF!</v>
      </c>
      <c r="AI39" s="156" t="e">
        <f t="shared" si="21"/>
        <v>#REF!</v>
      </c>
      <c r="AJ39" s="156" t="e">
        <f t="shared" si="22"/>
        <v>#REF!</v>
      </c>
      <c r="AK39" s="157" t="e">
        <f>#REF!</f>
        <v>#REF!</v>
      </c>
      <c r="AL39" s="156" t="e">
        <f>IF(AND(AK39 = 2010,F39 ="1.1"),SUM(#REF!),"")</f>
        <v>#REF!</v>
      </c>
      <c r="AM39" s="156" t="e">
        <f>IF(AND(AK39 = 2010,F39 ="1.2"),SUM(#REF!),"")</f>
        <v>#REF!</v>
      </c>
      <c r="AN39" s="156" t="e">
        <f>IF(AND(AK39 = 2010,F39 ="1.3"),SUM(#REF!),"")</f>
        <v>#REF!</v>
      </c>
      <c r="AO39" s="156" t="e">
        <f>IF(AND(AK39 = 2010,F39 ="1.4"),SUM(#REF!),"")</f>
        <v>#REF!</v>
      </c>
      <c r="AP39" s="156" t="e">
        <f>IF(AND(AK39 = 2010,F39 ="2.1"),SUM(#REF!),"")</f>
        <v>#REF!</v>
      </c>
      <c r="AQ39" s="156" t="e">
        <f>IF(AND(AK39 = 2010,F39 ="2.2"),SUM(#REF!),"")</f>
        <v>#REF!</v>
      </c>
      <c r="AR39" s="156" t="e">
        <f>IF(AND(AK39 = 2010,F39 ="2.3"),SUM(#REF!),"")</f>
        <v>#REF!</v>
      </c>
      <c r="AS39" s="156" t="e">
        <f>IF(AND(AK39 = 2010,F39 ="2.4"),SUM(#REF!),"")</f>
        <v>#REF!</v>
      </c>
      <c r="AT39" s="156" t="e">
        <f>IF(AND(AK39 = 2010,F39 ="2.5"),SUM(#REF!),"")</f>
        <v>#REF!</v>
      </c>
      <c r="AU39" s="156" t="e">
        <f>IF(AND(AK39 = 2010,F39 ="2.6"),SUM(#REF!),"")</f>
        <v>#REF!</v>
      </c>
      <c r="AV39" s="156" t="e">
        <f>IF(AND(AK39 = 2010,F39 ="2.7"),SUM(#REF!),"")</f>
        <v>#REF!</v>
      </c>
      <c r="AW39" s="156" t="e">
        <f>IF(AND(AK39 = 2010,F39 ="2.8"),SUM(#REF!),"")</f>
        <v>#REF!</v>
      </c>
      <c r="AX39" s="156" t="e">
        <f>IF(AND(AK39 = 2010,F39 ="2.9"),SUM(#REF!),"")</f>
        <v>#REF!</v>
      </c>
      <c r="AY39" s="156" t="e">
        <f>IF(AND(AK39 = 2010,F39 ="2.10"),SUM(#REF!),"")</f>
        <v>#REF!</v>
      </c>
      <c r="AZ39" s="156" t="e">
        <f>IF(AND(AK39 = 2010,F39 ="2.11"),SUM(#REF!),"")</f>
        <v>#REF!</v>
      </c>
      <c r="BA39" s="156" t="e">
        <f>IF(AND(AK39 = 2010,F39 ="2.12"),SUM(#REF!),"")</f>
        <v>#REF!</v>
      </c>
      <c r="BB39" s="156" t="e">
        <f>IF(AND(AK39 = 2010,F39 ="2.13"),SUM(#REF!),"")</f>
        <v>#REF!</v>
      </c>
      <c r="BC39" s="156" t="e">
        <f>IF(AND(AK39 = 2010,F39 ="2.14"),SUM(#REF!),"")</f>
        <v>#REF!</v>
      </c>
      <c r="BD39" s="156" t="e">
        <f>IF(AND(AK39 = 2010,F39 ="2.15"),SUM(#REF!),"")</f>
        <v>#REF!</v>
      </c>
      <c r="BE39" s="156" t="e">
        <f>IF(AND(AK39 = 2010,F39 ="3.1"),SUM(#REF!),"")</f>
        <v>#REF!</v>
      </c>
      <c r="BF39" s="156" t="e">
        <f>IF(AND(AK39 = 2010,F39 ="3.2"),SUM(#REF!),"")</f>
        <v>#REF!</v>
      </c>
      <c r="BG39" s="156" t="e">
        <f>IF(AND(AK39 = 2010,F39 ="3.3"),SUM(#REF!),"")</f>
        <v>#REF!</v>
      </c>
      <c r="BH39" s="156" t="e">
        <f>IF(AND(AK39 = 2010,F39 ="3.4"),SUM(#REF!),"")</f>
        <v>#REF!</v>
      </c>
      <c r="BI39" s="156" t="e">
        <f>IF(AND(AK39 = 2010,F39 ="3.5"),SUM(#REF!),"")</f>
        <v>#REF!</v>
      </c>
      <c r="BJ39" s="156" t="e">
        <f>#REF!</f>
        <v>#REF!</v>
      </c>
      <c r="BK39" s="158" t="e">
        <f t="shared" si="23"/>
        <v>#REF!</v>
      </c>
      <c r="BL39" s="158" t="e">
        <f t="shared" si="24"/>
        <v>#REF!</v>
      </c>
      <c r="BM39" s="158" t="e">
        <f t="shared" si="25"/>
        <v>#REF!</v>
      </c>
      <c r="BN39" s="158" t="e">
        <f t="shared" si="26"/>
        <v>#REF!</v>
      </c>
      <c r="BO39" s="158" t="e">
        <f t="shared" si="27"/>
        <v>#REF!</v>
      </c>
      <c r="BP39" s="158" t="e">
        <f t="shared" si="28"/>
        <v>#REF!</v>
      </c>
      <c r="BQ39" s="158" t="e">
        <f t="shared" si="29"/>
        <v>#REF!</v>
      </c>
      <c r="BR39" s="158" t="e">
        <f t="shared" si="30"/>
        <v>#REF!</v>
      </c>
      <c r="BS39" s="158" t="e">
        <f t="shared" si="31"/>
        <v>#REF!</v>
      </c>
      <c r="BT39" s="158" t="e">
        <f t="shared" si="32"/>
        <v>#REF!</v>
      </c>
      <c r="BU39" s="158" t="e">
        <f t="shared" si="33"/>
        <v>#REF!</v>
      </c>
      <c r="BV39" s="158" t="e">
        <f t="shared" si="34"/>
        <v>#REF!</v>
      </c>
      <c r="BW39" s="158" t="e">
        <f t="shared" si="35"/>
        <v>#REF!</v>
      </c>
      <c r="BX39" s="158" t="e">
        <f t="shared" si="36"/>
        <v>#REF!</v>
      </c>
      <c r="BY39" s="158" t="e">
        <f t="shared" si="37"/>
        <v>#REF!</v>
      </c>
      <c r="BZ39" s="158" t="e">
        <f t="shared" si="38"/>
        <v>#REF!</v>
      </c>
      <c r="CA39" s="158" t="e">
        <f t="shared" si="39"/>
        <v>#REF!</v>
      </c>
      <c r="CB39" s="158" t="e">
        <f t="shared" si="40"/>
        <v>#REF!</v>
      </c>
      <c r="CC39" s="158" t="e">
        <f t="shared" si="41"/>
        <v>#REF!</v>
      </c>
      <c r="CD39" s="158" t="e">
        <f t="shared" si="42"/>
        <v>#REF!</v>
      </c>
      <c r="CE39" s="158" t="e">
        <f t="shared" si="43"/>
        <v>#REF!</v>
      </c>
      <c r="CF39" s="158" t="e">
        <f t="shared" si="44"/>
        <v>#REF!</v>
      </c>
      <c r="CG39" s="158" t="e">
        <f t="shared" si="45"/>
        <v>#REF!</v>
      </c>
      <c r="CH39" s="158" t="e">
        <f t="shared" si="46"/>
        <v>#REF!</v>
      </c>
      <c r="CI39" s="159" t="e">
        <f t="shared" si="47"/>
        <v>#REF!</v>
      </c>
      <c r="CJ39" s="160" t="e">
        <f>IF(AND(BJ39 = 2011,F39 ="1.1"),SUM(#REF!),"")</f>
        <v>#REF!</v>
      </c>
      <c r="CK39" s="158" t="e">
        <f>IF(AND(BJ39 = 2011,F39 ="1.2"),SUM(#REF!),"")</f>
        <v>#REF!</v>
      </c>
      <c r="CL39" s="158" t="e">
        <f>IF(AND(BJ39 = 2011,F39 ="1.3"),SUM(#REF!),"")</f>
        <v>#REF!</v>
      </c>
      <c r="CM39" s="158" t="e">
        <f>IF(AND(BJ39 = 2011,F39 ="1.4"),SUM(#REF!),"")</f>
        <v>#REF!</v>
      </c>
      <c r="CN39" s="158" t="e">
        <f>IF(AND(BJ39 = 2011,F39 ="1.5"),SUM(#REF!),"")</f>
        <v>#REF!</v>
      </c>
      <c r="CO39" s="158" t="e">
        <f>IF(AND(BJ39 = 2011,F39 ="2.1"),SUM(#REF!),"")</f>
        <v>#REF!</v>
      </c>
      <c r="CP39" s="158" t="e">
        <f>IF(AND(BJ39 = 2011,F39 ="2.2"),SUM(#REF!),"")</f>
        <v>#REF!</v>
      </c>
      <c r="CQ39" s="158" t="e">
        <f>IF(AND(BJ39 = 2011,F39 ="2.3"),SUM(#REF!),"")</f>
        <v>#REF!</v>
      </c>
      <c r="CR39" s="158" t="e">
        <f>IF(AND(BJ39 = 2011,F39 ="2.4"),SUM(#REF!),"")</f>
        <v>#REF!</v>
      </c>
      <c r="CS39" s="158" t="e">
        <f>IF(AND(BJ39 = 2011,F39 ="2.5"),SUM(#REF!),"")</f>
        <v>#REF!</v>
      </c>
      <c r="CT39" s="158" t="e">
        <f>IF(AND(BJ39 = 2011,F39 ="2.6"),SUM(#REF!),"")</f>
        <v>#REF!</v>
      </c>
      <c r="CU39" s="158" t="e">
        <f>IF(AND(BJ39 = 2011,F39 ="2.7"),SUM(#REF!),"")</f>
        <v>#REF!</v>
      </c>
      <c r="CV39" s="158" t="e">
        <f>IF(AND(BJ39 = 2011,F39 ="2.8"),SUM(#REF!),"")</f>
        <v>#REF!</v>
      </c>
      <c r="CW39" s="158" t="e">
        <f>IF(AND(BJ39 = 2011,F39 ="2.9"),SUM(#REF!),"")</f>
        <v>#REF!</v>
      </c>
      <c r="CX39" s="158" t="e">
        <f>IF(AND(BJ39 = 2011,F39 ="2.10"),SUM(#REF!),"")</f>
        <v>#REF!</v>
      </c>
      <c r="CY39" s="158" t="e">
        <f>IF(AND(BJ39 = 2011,F39 ="2.11"),SUM(#REF!),"")</f>
        <v>#REF!</v>
      </c>
      <c r="CZ39" s="158" t="e">
        <f>IF(AND(BJ39 = 2011,F39 ="2.12"),SUM(#REF!),"")</f>
        <v>#REF!</v>
      </c>
      <c r="DA39" s="158" t="e">
        <f>IF(AND(BJ39 = 2011,F39 ="2.13"),SUM(#REF!),"")</f>
        <v>#REF!</v>
      </c>
      <c r="DB39" s="158" t="e">
        <f>IF(AND(BJ39 = 2011,F39 ="2.14"),SUM(#REF!),"")</f>
        <v>#REF!</v>
      </c>
      <c r="DC39" s="158" t="e">
        <f>IF(AND(BJ39 = 2011,F39 ="2.15"),SUM(#REF!),"")</f>
        <v>#REF!</v>
      </c>
      <c r="DD39" s="158" t="e">
        <f>IF(AND(BJ39 = 2011,F39 ="3.1"),SUM(#REF!),"")</f>
        <v>#REF!</v>
      </c>
      <c r="DE39" s="158" t="e">
        <f>IF(AND(BJ39 = 2011,F39 ="3.2"),SUM(#REF!),"")</f>
        <v>#REF!</v>
      </c>
      <c r="DF39" s="158" t="e">
        <f>IF(AND(BJ39 = 2011,F39 ="3.3"),SUM(#REF!),"")</f>
        <v>#REF!</v>
      </c>
      <c r="DG39" s="158" t="e">
        <f>IF(AND(BJ39 = 2011,F39 ="3.4"),SUM(#REF!),"")</f>
        <v>#REF!</v>
      </c>
      <c r="DH39" s="158" t="e">
        <f>IF(AND(BJ39 = 2011,F39 ="3.5"),SUM(#REF!),"")</f>
        <v>#REF!</v>
      </c>
      <c r="DI39" s="161" t="e">
        <f>#REF!</f>
        <v>#REF!</v>
      </c>
      <c r="DJ39" s="158" t="e">
        <f t="shared" si="48"/>
        <v>#REF!</v>
      </c>
      <c r="DK39" s="158" t="e">
        <f t="shared" si="49"/>
        <v>#REF!</v>
      </c>
      <c r="DL39" s="158" t="e">
        <f t="shared" si="50"/>
        <v>#REF!</v>
      </c>
      <c r="DM39" s="158" t="e">
        <f t="shared" si="51"/>
        <v>#REF!</v>
      </c>
      <c r="DN39" s="158" t="e">
        <f t="shared" si="52"/>
        <v>#REF!</v>
      </c>
      <c r="DO39" s="158" t="e">
        <f t="shared" si="53"/>
        <v>#REF!</v>
      </c>
      <c r="DP39" s="158" t="e">
        <f t="shared" si="54"/>
        <v>#REF!</v>
      </c>
      <c r="DQ39" s="158" t="e">
        <f t="shared" si="55"/>
        <v>#REF!</v>
      </c>
      <c r="DR39" s="158" t="e">
        <f t="shared" si="56"/>
        <v>#REF!</v>
      </c>
      <c r="DS39" s="158" t="e">
        <f t="shared" si="57"/>
        <v>#REF!</v>
      </c>
      <c r="DT39" s="158" t="e">
        <f t="shared" si="58"/>
        <v>#REF!</v>
      </c>
      <c r="DU39" s="158" t="e">
        <f t="shared" si="59"/>
        <v>#REF!</v>
      </c>
      <c r="DV39" s="158" t="e">
        <f t="shared" si="60"/>
        <v>#REF!</v>
      </c>
      <c r="DW39" s="158" t="e">
        <f t="shared" si="61"/>
        <v>#REF!</v>
      </c>
      <c r="DX39" s="158" t="e">
        <f t="shared" si="62"/>
        <v>#REF!</v>
      </c>
      <c r="DY39" s="158" t="e">
        <f t="shared" si="63"/>
        <v>#REF!</v>
      </c>
      <c r="DZ39" s="158" t="e">
        <f t="shared" si="64"/>
        <v>#REF!</v>
      </c>
      <c r="EA39" s="158" t="e">
        <f t="shared" si="65"/>
        <v>#REF!</v>
      </c>
      <c r="EB39" s="158" t="e">
        <f t="shared" si="66"/>
        <v>#REF!</v>
      </c>
      <c r="EC39" s="158" t="e">
        <f t="shared" si="67"/>
        <v>#REF!</v>
      </c>
      <c r="ED39" s="158" t="e">
        <f t="shared" si="68"/>
        <v>#REF!</v>
      </c>
      <c r="EE39" s="158" t="e">
        <f t="shared" si="69"/>
        <v>#REF!</v>
      </c>
      <c r="EF39" s="158" t="e">
        <f t="shared" si="70"/>
        <v>#REF!</v>
      </c>
      <c r="EG39" s="158" t="e">
        <f t="shared" si="71"/>
        <v>#REF!</v>
      </c>
      <c r="EH39" s="159" t="e">
        <f t="shared" si="72"/>
        <v>#REF!</v>
      </c>
      <c r="EI39" s="156" t="e">
        <f>IF(AND(DI39 = 2012,F39 ="1.1"),SUM(#REF!),"")</f>
        <v>#REF!</v>
      </c>
      <c r="EJ39" s="156" t="e">
        <f>IF(AND(DI39 = 2012,F39 ="1.2"),SUM(#REF!),"")</f>
        <v>#REF!</v>
      </c>
      <c r="EK39" s="156" t="e">
        <f>IF(AND(DI39 = 2012,F39 ="1.3"),SUM(#REF!),"")</f>
        <v>#REF!</v>
      </c>
      <c r="EL39" s="156" t="e">
        <f>IF(AND(DI39 = 2012,F39 ="1.4"),SUM(#REF!),"")</f>
        <v>#REF!</v>
      </c>
      <c r="EM39" s="156" t="e">
        <f>IF(AND(DI39 = 2012,F39 ="1.5"),SUM(#REF!),"")</f>
        <v>#REF!</v>
      </c>
      <c r="EN39" s="156" t="e">
        <f>IF(AND(DI39 = 2012,F39 ="2.1"),SUM(#REF!),"")</f>
        <v>#REF!</v>
      </c>
      <c r="EO39" s="156" t="e">
        <f>IF(AND(DI39 = 2012,F39 ="2.2"),SUM(#REF!),"")</f>
        <v>#REF!</v>
      </c>
      <c r="EP39" s="156" t="e">
        <f>IF(AND(DI39 = 2012,F39 ="2.3"),SUM(#REF!),"")</f>
        <v>#REF!</v>
      </c>
      <c r="EQ39" s="156" t="e">
        <f>IF(AND(DI39 = 2012,F39 ="2.4"),SUM(#REF!),"")</f>
        <v>#REF!</v>
      </c>
      <c r="ER39" s="156" t="e">
        <f>IF(AND(DI39 = 2012,F39 ="2.5"),SUM(#REF!),"")</f>
        <v>#REF!</v>
      </c>
      <c r="ES39" s="156" t="e">
        <f>IF(AND(DI39 = 2012,F39 ="2.6"),SUM(#REF!),"")</f>
        <v>#REF!</v>
      </c>
      <c r="ET39" s="156" t="e">
        <f>IF(AND(DI39 = 2012,F39 ="2.7"),SUM(#REF!),"")</f>
        <v>#REF!</v>
      </c>
      <c r="EU39" s="156" t="e">
        <f>IF(AND(DI39 = 2012,F39 ="2.8"),SUM(#REF!),"")</f>
        <v>#REF!</v>
      </c>
      <c r="EV39" s="156" t="e">
        <f>IF(AND(DI39 = 2012,F39 ="2.9"),SUM(#REF!),"")</f>
        <v>#REF!</v>
      </c>
      <c r="EW39" s="156" t="e">
        <f>IF(AND(DI39 = 2012,F39 ="2.10"),SUM(#REF!),"")</f>
        <v>#REF!</v>
      </c>
      <c r="EX39" s="156" t="e">
        <f>IF(AND(DI39 = 2012,F39 ="2.11"),SUM(#REF!),"")</f>
        <v>#REF!</v>
      </c>
      <c r="EY39" s="156" t="e">
        <f>IF(AND(DI39 = 2012,F39 ="2.12"),SUM(#REF!),"")</f>
        <v>#REF!</v>
      </c>
      <c r="EZ39" s="156" t="e">
        <f>IF(AND(DI39 = 2012,F39 ="2.13"),SUM(#REF!),"")</f>
        <v>#REF!</v>
      </c>
      <c r="FA39" s="156" t="e">
        <f>IF(AND(DI39 = 2012,F39 ="2.14"),SUM(#REF!),"")</f>
        <v>#REF!</v>
      </c>
      <c r="FB39" s="156" t="e">
        <f>IF(AND(DI39 = 2012,F39 ="2.15"),SUM(#REF!),"")</f>
        <v>#REF!</v>
      </c>
      <c r="FC39" s="156" t="e">
        <f>IF(AND(DI39 = 2012,F39 ="3.1"),SUM(#REF!),"")</f>
        <v>#REF!</v>
      </c>
      <c r="FD39" s="156" t="e">
        <f>IF(AND(DI39 = 2012,F39 ="3.2"),SUM(#REF!),"")</f>
        <v>#REF!</v>
      </c>
      <c r="FE39" s="156" t="e">
        <f>IF(AND(DI39 = 2012,F39 ="3.3"),SUM(#REF!),"")</f>
        <v>#REF!</v>
      </c>
      <c r="FF39" s="156" t="e">
        <f>IF(AND(DI39 = 2012,F39 ="3.4"),SUM(#REF!),"")</f>
        <v>#REF!</v>
      </c>
      <c r="FG39" s="156" t="e">
        <f>IF(AND(DI39 = 2012,F39 ="3.5"),SUM(#REF!),"")</f>
        <v>#REF!</v>
      </c>
      <c r="FI39" s="169" t="s">
        <v>80</v>
      </c>
    </row>
    <row r="40" spans="1:165" s="173" customFormat="1" ht="12.75" x14ac:dyDescent="0.2">
      <c r="A40" s="163">
        <f t="shared" si="73"/>
        <v>21</v>
      </c>
      <c r="B40" s="146"/>
      <c r="C40" s="147"/>
      <c r="D40" s="148"/>
      <c r="E40" s="149"/>
      <c r="F40" s="150"/>
      <c r="G40" s="148"/>
      <c r="H40" s="148"/>
      <c r="I40" s="170"/>
      <c r="J40" s="152"/>
      <c r="K40" s="153"/>
      <c r="L40" s="154"/>
      <c r="M40" s="155" t="e">
        <f t="shared" si="0"/>
        <v>#REF!</v>
      </c>
      <c r="N40" s="156" t="e">
        <f t="shared" si="1"/>
        <v>#REF!</v>
      </c>
      <c r="O40" s="156" t="e">
        <f t="shared" si="2"/>
        <v>#REF!</v>
      </c>
      <c r="P40" s="156" t="e">
        <f t="shared" si="3"/>
        <v>#REF!</v>
      </c>
      <c r="Q40" s="156" t="e">
        <f t="shared" si="4"/>
        <v>#REF!</v>
      </c>
      <c r="R40" s="156" t="e">
        <f t="shared" si="5"/>
        <v>#REF!</v>
      </c>
      <c r="S40" s="156" t="e">
        <f t="shared" si="6"/>
        <v>#REF!</v>
      </c>
      <c r="T40" s="156" t="e">
        <f t="shared" si="7"/>
        <v>#REF!</v>
      </c>
      <c r="U40" s="156" t="e">
        <f t="shared" si="8"/>
        <v>#REF!</v>
      </c>
      <c r="V40" s="156" t="e">
        <f t="shared" si="9"/>
        <v>#REF!</v>
      </c>
      <c r="W40" s="156" t="e">
        <f t="shared" si="10"/>
        <v>#REF!</v>
      </c>
      <c r="X40" s="156" t="e">
        <f t="shared" si="11"/>
        <v>#REF!</v>
      </c>
      <c r="Y40" s="156" t="e">
        <f t="shared" si="12"/>
        <v>#REF!</v>
      </c>
      <c r="Z40" s="156" t="e">
        <f t="shared" si="13"/>
        <v>#REF!</v>
      </c>
      <c r="AA40" s="156" t="e">
        <f t="shared" si="14"/>
        <v>#REF!</v>
      </c>
      <c r="AB40" s="156" t="e">
        <f t="shared" si="15"/>
        <v>#REF!</v>
      </c>
      <c r="AC40" s="156" t="e">
        <f t="shared" si="16"/>
        <v>#REF!</v>
      </c>
      <c r="AD40" s="156" t="e">
        <f t="shared" si="17"/>
        <v>#REF!</v>
      </c>
      <c r="AE40" s="156" t="e">
        <f>IF(AND(AK40 = 2010,F40 ="2.15"),SUM(#REF!),"0")</f>
        <v>#REF!</v>
      </c>
      <c r="AF40" s="156" t="e">
        <f t="shared" si="18"/>
        <v>#REF!</v>
      </c>
      <c r="AG40" s="156" t="e">
        <f t="shared" si="19"/>
        <v>#REF!</v>
      </c>
      <c r="AH40" s="156" t="e">
        <f t="shared" si="20"/>
        <v>#REF!</v>
      </c>
      <c r="AI40" s="156" t="e">
        <f t="shared" si="21"/>
        <v>#REF!</v>
      </c>
      <c r="AJ40" s="156" t="e">
        <f t="shared" si="22"/>
        <v>#REF!</v>
      </c>
      <c r="AK40" s="157" t="e">
        <f>#REF!</f>
        <v>#REF!</v>
      </c>
      <c r="AL40" s="156" t="e">
        <f>IF(AND(AK40 = 2010,F40 ="1.1"),SUM(#REF!),"")</f>
        <v>#REF!</v>
      </c>
      <c r="AM40" s="156" t="e">
        <f>IF(AND(AK40 = 2010,F40 ="1.2"),SUM(#REF!),"")</f>
        <v>#REF!</v>
      </c>
      <c r="AN40" s="156" t="e">
        <f>IF(AND(AK40 = 2010,F40 ="1.3"),SUM(#REF!),"")</f>
        <v>#REF!</v>
      </c>
      <c r="AO40" s="156" t="e">
        <f>IF(AND(AK40 = 2010,F40 ="1.4"),SUM(#REF!),"")</f>
        <v>#REF!</v>
      </c>
      <c r="AP40" s="156" t="e">
        <f>IF(AND(AK40 = 2010,F40 ="2.1"),SUM(#REF!),"")</f>
        <v>#REF!</v>
      </c>
      <c r="AQ40" s="156" t="e">
        <f>IF(AND(AK40 = 2010,F40 ="2.2"),SUM(#REF!),"")</f>
        <v>#REF!</v>
      </c>
      <c r="AR40" s="156" t="e">
        <f>IF(AND(AK40 = 2010,F40 ="2.3"),SUM(#REF!),"")</f>
        <v>#REF!</v>
      </c>
      <c r="AS40" s="156" t="e">
        <f>IF(AND(AK40 = 2010,F40 ="2.4"),SUM(#REF!),"")</f>
        <v>#REF!</v>
      </c>
      <c r="AT40" s="156" t="e">
        <f>IF(AND(AK40 = 2010,F40 ="2.5"),SUM(#REF!),"")</f>
        <v>#REF!</v>
      </c>
      <c r="AU40" s="156" t="e">
        <f>IF(AND(AK40 = 2010,F40 ="2.6"),SUM(#REF!),"")</f>
        <v>#REF!</v>
      </c>
      <c r="AV40" s="156" t="e">
        <f>IF(AND(AK40 = 2010,F40 ="2.7"),SUM(#REF!),"")</f>
        <v>#REF!</v>
      </c>
      <c r="AW40" s="156" t="e">
        <f>IF(AND(AK40 = 2010,F40 ="2.8"),SUM(#REF!),"")</f>
        <v>#REF!</v>
      </c>
      <c r="AX40" s="156" t="e">
        <f>IF(AND(AK40 = 2010,F40 ="2.9"),SUM(#REF!),"")</f>
        <v>#REF!</v>
      </c>
      <c r="AY40" s="156" t="e">
        <f>IF(AND(AK40 = 2010,F40 ="2.10"),SUM(#REF!),"")</f>
        <v>#REF!</v>
      </c>
      <c r="AZ40" s="156" t="e">
        <f>IF(AND(AK40 = 2010,F40 ="2.11"),SUM(#REF!),"")</f>
        <v>#REF!</v>
      </c>
      <c r="BA40" s="156" t="e">
        <f>IF(AND(AK40 = 2010,F40 ="2.12"),SUM(#REF!),"")</f>
        <v>#REF!</v>
      </c>
      <c r="BB40" s="156" t="e">
        <f>IF(AND(AK40 = 2010,F40 ="2.13"),SUM(#REF!),"")</f>
        <v>#REF!</v>
      </c>
      <c r="BC40" s="156" t="e">
        <f>IF(AND(AK40 = 2010,F40 ="2.14"),SUM(#REF!),"")</f>
        <v>#REF!</v>
      </c>
      <c r="BD40" s="156" t="e">
        <f>IF(AND(AK40 = 2010,F40 ="2.15"),SUM(#REF!),"")</f>
        <v>#REF!</v>
      </c>
      <c r="BE40" s="156" t="e">
        <f>IF(AND(AK40 = 2010,F40 ="3.1"),SUM(#REF!),"")</f>
        <v>#REF!</v>
      </c>
      <c r="BF40" s="156" t="e">
        <f>IF(AND(AK40 = 2010,F40 ="3.2"),SUM(#REF!),"")</f>
        <v>#REF!</v>
      </c>
      <c r="BG40" s="156" t="e">
        <f>IF(AND(AK40 = 2010,F40 ="3.3"),SUM(#REF!),"")</f>
        <v>#REF!</v>
      </c>
      <c r="BH40" s="156" t="e">
        <f>IF(AND(AK40 = 2010,F40 ="3.4"),SUM(#REF!),"")</f>
        <v>#REF!</v>
      </c>
      <c r="BI40" s="156" t="e">
        <f>IF(AND(AK40 = 2010,F40 ="3.5"),SUM(#REF!),"")</f>
        <v>#REF!</v>
      </c>
      <c r="BJ40" s="156" t="e">
        <f>#REF!</f>
        <v>#REF!</v>
      </c>
      <c r="BK40" s="158" t="e">
        <f t="shared" si="23"/>
        <v>#REF!</v>
      </c>
      <c r="BL40" s="158" t="e">
        <f t="shared" si="24"/>
        <v>#REF!</v>
      </c>
      <c r="BM40" s="158" t="e">
        <f t="shared" si="25"/>
        <v>#REF!</v>
      </c>
      <c r="BN40" s="158" t="e">
        <f t="shared" si="26"/>
        <v>#REF!</v>
      </c>
      <c r="BO40" s="158" t="e">
        <f t="shared" si="27"/>
        <v>#REF!</v>
      </c>
      <c r="BP40" s="158" t="e">
        <f t="shared" si="28"/>
        <v>#REF!</v>
      </c>
      <c r="BQ40" s="158" t="e">
        <f t="shared" si="29"/>
        <v>#REF!</v>
      </c>
      <c r="BR40" s="158" t="e">
        <f t="shared" si="30"/>
        <v>#REF!</v>
      </c>
      <c r="BS40" s="158" t="e">
        <f t="shared" si="31"/>
        <v>#REF!</v>
      </c>
      <c r="BT40" s="158" t="e">
        <f t="shared" si="32"/>
        <v>#REF!</v>
      </c>
      <c r="BU40" s="158" t="e">
        <f t="shared" si="33"/>
        <v>#REF!</v>
      </c>
      <c r="BV40" s="158" t="e">
        <f t="shared" si="34"/>
        <v>#REF!</v>
      </c>
      <c r="BW40" s="158" t="e">
        <f t="shared" si="35"/>
        <v>#REF!</v>
      </c>
      <c r="BX40" s="158" t="e">
        <f t="shared" si="36"/>
        <v>#REF!</v>
      </c>
      <c r="BY40" s="158" t="e">
        <f t="shared" si="37"/>
        <v>#REF!</v>
      </c>
      <c r="BZ40" s="158" t="e">
        <f t="shared" si="38"/>
        <v>#REF!</v>
      </c>
      <c r="CA40" s="158" t="e">
        <f t="shared" si="39"/>
        <v>#REF!</v>
      </c>
      <c r="CB40" s="158" t="e">
        <f t="shared" si="40"/>
        <v>#REF!</v>
      </c>
      <c r="CC40" s="158" t="e">
        <f t="shared" si="41"/>
        <v>#REF!</v>
      </c>
      <c r="CD40" s="158" t="e">
        <f t="shared" si="42"/>
        <v>#REF!</v>
      </c>
      <c r="CE40" s="158" t="e">
        <f t="shared" si="43"/>
        <v>#REF!</v>
      </c>
      <c r="CF40" s="158" t="e">
        <f t="shared" si="44"/>
        <v>#REF!</v>
      </c>
      <c r="CG40" s="158" t="e">
        <f t="shared" si="45"/>
        <v>#REF!</v>
      </c>
      <c r="CH40" s="158" t="e">
        <f t="shared" si="46"/>
        <v>#REF!</v>
      </c>
      <c r="CI40" s="159" t="e">
        <f t="shared" si="47"/>
        <v>#REF!</v>
      </c>
      <c r="CJ40" s="160" t="e">
        <f>IF(AND(BJ40 = 2011,F40 ="1.1"),SUM(#REF!),"")</f>
        <v>#REF!</v>
      </c>
      <c r="CK40" s="158" t="e">
        <f>IF(AND(BJ40 = 2011,F40 ="1.2"),SUM(#REF!),"")</f>
        <v>#REF!</v>
      </c>
      <c r="CL40" s="158" t="e">
        <f>IF(AND(BJ40 = 2011,F40 ="1.3"),SUM(#REF!),"")</f>
        <v>#REF!</v>
      </c>
      <c r="CM40" s="158" t="e">
        <f>IF(AND(BJ40 = 2011,F40 ="1.4"),SUM(#REF!),"")</f>
        <v>#REF!</v>
      </c>
      <c r="CN40" s="158" t="e">
        <f>IF(AND(BJ40 = 2011,F40 ="1.5"),SUM(#REF!),"")</f>
        <v>#REF!</v>
      </c>
      <c r="CO40" s="158" t="e">
        <f>IF(AND(BJ40 = 2011,F40 ="2.1"),SUM(#REF!),"")</f>
        <v>#REF!</v>
      </c>
      <c r="CP40" s="158" t="e">
        <f>IF(AND(BJ40 = 2011,F40 ="2.2"),SUM(#REF!),"")</f>
        <v>#REF!</v>
      </c>
      <c r="CQ40" s="158" t="e">
        <f>IF(AND(BJ40 = 2011,F40 ="2.3"),SUM(#REF!),"")</f>
        <v>#REF!</v>
      </c>
      <c r="CR40" s="158" t="e">
        <f>IF(AND(BJ40 = 2011,F40 ="2.4"),SUM(#REF!),"")</f>
        <v>#REF!</v>
      </c>
      <c r="CS40" s="158" t="e">
        <f>IF(AND(BJ40 = 2011,F40 ="2.5"),SUM(#REF!),"")</f>
        <v>#REF!</v>
      </c>
      <c r="CT40" s="158" t="e">
        <f>IF(AND(BJ40 = 2011,F40 ="2.6"),SUM(#REF!),"")</f>
        <v>#REF!</v>
      </c>
      <c r="CU40" s="158" t="e">
        <f>IF(AND(BJ40 = 2011,F40 ="2.7"),SUM(#REF!),"")</f>
        <v>#REF!</v>
      </c>
      <c r="CV40" s="158" t="e">
        <f>IF(AND(BJ40 = 2011,F40 ="2.8"),SUM(#REF!),"")</f>
        <v>#REF!</v>
      </c>
      <c r="CW40" s="158" t="e">
        <f>IF(AND(BJ40 = 2011,F40 ="2.9"),SUM(#REF!),"")</f>
        <v>#REF!</v>
      </c>
      <c r="CX40" s="158" t="e">
        <f>IF(AND(BJ40 = 2011,F40 ="2.10"),SUM(#REF!),"")</f>
        <v>#REF!</v>
      </c>
      <c r="CY40" s="158" t="e">
        <f>IF(AND(BJ40 = 2011,F40 ="2.11"),SUM(#REF!),"")</f>
        <v>#REF!</v>
      </c>
      <c r="CZ40" s="158" t="e">
        <f>IF(AND(BJ40 = 2011,F40 ="2.12"),SUM(#REF!),"")</f>
        <v>#REF!</v>
      </c>
      <c r="DA40" s="158" t="e">
        <f>IF(AND(BJ40 = 2011,F40 ="2.13"),SUM(#REF!),"")</f>
        <v>#REF!</v>
      </c>
      <c r="DB40" s="158" t="e">
        <f>IF(AND(BJ40 = 2011,F40 ="2.14"),SUM(#REF!),"")</f>
        <v>#REF!</v>
      </c>
      <c r="DC40" s="158" t="e">
        <f>IF(AND(BJ40 = 2011,F40 ="2.15"),SUM(#REF!),"")</f>
        <v>#REF!</v>
      </c>
      <c r="DD40" s="158" t="e">
        <f>IF(AND(BJ40 = 2011,F40 ="3.1"),SUM(#REF!),"")</f>
        <v>#REF!</v>
      </c>
      <c r="DE40" s="158" t="e">
        <f>IF(AND(BJ40 = 2011,F40 ="3.2"),SUM(#REF!),"")</f>
        <v>#REF!</v>
      </c>
      <c r="DF40" s="158" t="e">
        <f>IF(AND(BJ40 = 2011,F40 ="3.3"),SUM(#REF!),"")</f>
        <v>#REF!</v>
      </c>
      <c r="DG40" s="158" t="e">
        <f>IF(AND(BJ40 = 2011,F40 ="3.4"),SUM(#REF!),"")</f>
        <v>#REF!</v>
      </c>
      <c r="DH40" s="158" t="e">
        <f>IF(AND(BJ40 = 2011,F40 ="3.5"),SUM(#REF!),"")</f>
        <v>#REF!</v>
      </c>
      <c r="DI40" s="161" t="e">
        <f>#REF!</f>
        <v>#REF!</v>
      </c>
      <c r="DJ40" s="158" t="e">
        <f t="shared" si="48"/>
        <v>#REF!</v>
      </c>
      <c r="DK40" s="158" t="e">
        <f t="shared" si="49"/>
        <v>#REF!</v>
      </c>
      <c r="DL40" s="158" t="e">
        <f t="shared" si="50"/>
        <v>#REF!</v>
      </c>
      <c r="DM40" s="158" t="e">
        <f t="shared" si="51"/>
        <v>#REF!</v>
      </c>
      <c r="DN40" s="158" t="e">
        <f t="shared" si="52"/>
        <v>#REF!</v>
      </c>
      <c r="DO40" s="158" t="e">
        <f t="shared" si="53"/>
        <v>#REF!</v>
      </c>
      <c r="DP40" s="158" t="e">
        <f t="shared" si="54"/>
        <v>#REF!</v>
      </c>
      <c r="DQ40" s="158" t="e">
        <f t="shared" si="55"/>
        <v>#REF!</v>
      </c>
      <c r="DR40" s="158" t="e">
        <f t="shared" si="56"/>
        <v>#REF!</v>
      </c>
      <c r="DS40" s="158" t="e">
        <f t="shared" si="57"/>
        <v>#REF!</v>
      </c>
      <c r="DT40" s="158" t="e">
        <f t="shared" si="58"/>
        <v>#REF!</v>
      </c>
      <c r="DU40" s="158" t="e">
        <f t="shared" si="59"/>
        <v>#REF!</v>
      </c>
      <c r="DV40" s="158" t="e">
        <f t="shared" si="60"/>
        <v>#REF!</v>
      </c>
      <c r="DW40" s="158" t="e">
        <f t="shared" si="61"/>
        <v>#REF!</v>
      </c>
      <c r="DX40" s="158" t="e">
        <f t="shared" si="62"/>
        <v>#REF!</v>
      </c>
      <c r="DY40" s="158" t="e">
        <f t="shared" si="63"/>
        <v>#REF!</v>
      </c>
      <c r="DZ40" s="158" t="e">
        <f t="shared" si="64"/>
        <v>#REF!</v>
      </c>
      <c r="EA40" s="158" t="e">
        <f t="shared" si="65"/>
        <v>#REF!</v>
      </c>
      <c r="EB40" s="158" t="e">
        <f t="shared" si="66"/>
        <v>#REF!</v>
      </c>
      <c r="EC40" s="158" t="e">
        <f t="shared" si="67"/>
        <v>#REF!</v>
      </c>
      <c r="ED40" s="158" t="e">
        <f t="shared" si="68"/>
        <v>#REF!</v>
      </c>
      <c r="EE40" s="158" t="e">
        <f t="shared" si="69"/>
        <v>#REF!</v>
      </c>
      <c r="EF40" s="158" t="e">
        <f t="shared" si="70"/>
        <v>#REF!</v>
      </c>
      <c r="EG40" s="158" t="e">
        <f t="shared" si="71"/>
        <v>#REF!</v>
      </c>
      <c r="EH40" s="159" t="e">
        <f t="shared" si="72"/>
        <v>#REF!</v>
      </c>
      <c r="EI40" s="156" t="e">
        <f>IF(AND(DI40 = 2012,F40 ="1.1"),SUM(#REF!),"")</f>
        <v>#REF!</v>
      </c>
      <c r="EJ40" s="156" t="e">
        <f>IF(AND(DI40 = 2012,F40 ="1.2"),SUM(#REF!),"")</f>
        <v>#REF!</v>
      </c>
      <c r="EK40" s="156" t="e">
        <f>IF(AND(DI40 = 2012,F40 ="1.3"),SUM(#REF!),"")</f>
        <v>#REF!</v>
      </c>
      <c r="EL40" s="156" t="e">
        <f>IF(AND(DI40 = 2012,F40 ="1.4"),SUM(#REF!),"")</f>
        <v>#REF!</v>
      </c>
      <c r="EM40" s="156" t="e">
        <f>IF(AND(DI40 = 2012,F40 ="1.5"),SUM(#REF!),"")</f>
        <v>#REF!</v>
      </c>
      <c r="EN40" s="156" t="e">
        <f>IF(AND(DI40 = 2012,F40 ="2.1"),SUM(#REF!),"")</f>
        <v>#REF!</v>
      </c>
      <c r="EO40" s="156" t="e">
        <f>IF(AND(DI40 = 2012,F40 ="2.2"),SUM(#REF!),"")</f>
        <v>#REF!</v>
      </c>
      <c r="EP40" s="156" t="e">
        <f>IF(AND(DI40 = 2012,F40 ="2.3"),SUM(#REF!),"")</f>
        <v>#REF!</v>
      </c>
      <c r="EQ40" s="156" t="e">
        <f>IF(AND(DI40 = 2012,F40 ="2.4"),SUM(#REF!),"")</f>
        <v>#REF!</v>
      </c>
      <c r="ER40" s="156" t="e">
        <f>IF(AND(DI40 = 2012,F40 ="2.5"),SUM(#REF!),"")</f>
        <v>#REF!</v>
      </c>
      <c r="ES40" s="156" t="e">
        <f>IF(AND(DI40 = 2012,F40 ="2.6"),SUM(#REF!),"")</f>
        <v>#REF!</v>
      </c>
      <c r="ET40" s="156" t="e">
        <f>IF(AND(DI40 = 2012,F40 ="2.7"),SUM(#REF!),"")</f>
        <v>#REF!</v>
      </c>
      <c r="EU40" s="156" t="e">
        <f>IF(AND(DI40 = 2012,F40 ="2.8"),SUM(#REF!),"")</f>
        <v>#REF!</v>
      </c>
      <c r="EV40" s="156" t="e">
        <f>IF(AND(DI40 = 2012,F40 ="2.9"),SUM(#REF!),"")</f>
        <v>#REF!</v>
      </c>
      <c r="EW40" s="156" t="e">
        <f>IF(AND(DI40 = 2012,F40 ="2.10"),SUM(#REF!),"")</f>
        <v>#REF!</v>
      </c>
      <c r="EX40" s="156" t="e">
        <f>IF(AND(DI40 = 2012,F40 ="2.11"),SUM(#REF!),"")</f>
        <v>#REF!</v>
      </c>
      <c r="EY40" s="156" t="e">
        <f>IF(AND(DI40 = 2012,F40 ="2.12"),SUM(#REF!),"")</f>
        <v>#REF!</v>
      </c>
      <c r="EZ40" s="156" t="e">
        <f>IF(AND(DI40 = 2012,F40 ="2.13"),SUM(#REF!),"")</f>
        <v>#REF!</v>
      </c>
      <c r="FA40" s="156" t="e">
        <f>IF(AND(DI40 = 2012,F40 ="2.14"),SUM(#REF!),"")</f>
        <v>#REF!</v>
      </c>
      <c r="FB40" s="156" t="e">
        <f>IF(AND(DI40 = 2012,F40 ="2.15"),SUM(#REF!),"")</f>
        <v>#REF!</v>
      </c>
      <c r="FC40" s="156" t="e">
        <f>IF(AND(DI40 = 2012,F40 ="3.1"),SUM(#REF!),"")</f>
        <v>#REF!</v>
      </c>
      <c r="FD40" s="156" t="e">
        <f>IF(AND(DI40 = 2012,F40 ="3.2"),SUM(#REF!),"")</f>
        <v>#REF!</v>
      </c>
      <c r="FE40" s="156" t="e">
        <f>IF(AND(DI40 = 2012,F40 ="3.3"),SUM(#REF!),"")</f>
        <v>#REF!</v>
      </c>
      <c r="FF40" s="156" t="e">
        <f>IF(AND(DI40 = 2012,F40 ="3.4"),SUM(#REF!),"")</f>
        <v>#REF!</v>
      </c>
      <c r="FG40" s="156" t="e">
        <f>IF(AND(DI40 = 2012,F40 ="3.5"),SUM(#REF!),"")</f>
        <v>#REF!</v>
      </c>
      <c r="FI40" s="169" t="s">
        <v>81</v>
      </c>
    </row>
    <row r="41" spans="1:165" s="173" customFormat="1" ht="12.75" x14ac:dyDescent="0.2">
      <c r="A41" s="163">
        <f t="shared" si="73"/>
        <v>22</v>
      </c>
      <c r="B41" s="146"/>
      <c r="C41" s="147"/>
      <c r="D41" s="148"/>
      <c r="E41" s="149"/>
      <c r="F41" s="150"/>
      <c r="G41" s="148"/>
      <c r="H41" s="148"/>
      <c r="I41" s="170"/>
      <c r="J41" s="152"/>
      <c r="K41" s="153"/>
      <c r="L41" s="154"/>
      <c r="M41" s="155" t="e">
        <f t="shared" si="0"/>
        <v>#REF!</v>
      </c>
      <c r="N41" s="156" t="e">
        <f t="shared" si="1"/>
        <v>#REF!</v>
      </c>
      <c r="O41" s="156" t="e">
        <f t="shared" si="2"/>
        <v>#REF!</v>
      </c>
      <c r="P41" s="156" t="e">
        <f t="shared" si="3"/>
        <v>#REF!</v>
      </c>
      <c r="Q41" s="156" t="e">
        <f t="shared" si="4"/>
        <v>#REF!</v>
      </c>
      <c r="R41" s="156" t="e">
        <f t="shared" si="5"/>
        <v>#REF!</v>
      </c>
      <c r="S41" s="156" t="e">
        <f t="shared" si="6"/>
        <v>#REF!</v>
      </c>
      <c r="T41" s="156" t="e">
        <f t="shared" si="7"/>
        <v>#REF!</v>
      </c>
      <c r="U41" s="156" t="e">
        <f t="shared" si="8"/>
        <v>#REF!</v>
      </c>
      <c r="V41" s="156" t="e">
        <f t="shared" si="9"/>
        <v>#REF!</v>
      </c>
      <c r="W41" s="156" t="e">
        <f t="shared" si="10"/>
        <v>#REF!</v>
      </c>
      <c r="X41" s="156" t="e">
        <f t="shared" si="11"/>
        <v>#REF!</v>
      </c>
      <c r="Y41" s="156" t="e">
        <f t="shared" si="12"/>
        <v>#REF!</v>
      </c>
      <c r="Z41" s="156" t="e">
        <f t="shared" si="13"/>
        <v>#REF!</v>
      </c>
      <c r="AA41" s="156" t="e">
        <f t="shared" si="14"/>
        <v>#REF!</v>
      </c>
      <c r="AB41" s="156" t="e">
        <f t="shared" si="15"/>
        <v>#REF!</v>
      </c>
      <c r="AC41" s="156" t="e">
        <f t="shared" si="16"/>
        <v>#REF!</v>
      </c>
      <c r="AD41" s="156" t="e">
        <f t="shared" si="17"/>
        <v>#REF!</v>
      </c>
      <c r="AE41" s="156" t="e">
        <f>IF(AND(AK41 = 2010,F41 ="2.15"),SUM(#REF!),"0")</f>
        <v>#REF!</v>
      </c>
      <c r="AF41" s="156" t="e">
        <f t="shared" si="18"/>
        <v>#REF!</v>
      </c>
      <c r="AG41" s="156" t="e">
        <f t="shared" si="19"/>
        <v>#REF!</v>
      </c>
      <c r="AH41" s="156" t="e">
        <f t="shared" si="20"/>
        <v>#REF!</v>
      </c>
      <c r="AI41" s="156" t="e">
        <f t="shared" si="21"/>
        <v>#REF!</v>
      </c>
      <c r="AJ41" s="156" t="e">
        <f t="shared" si="22"/>
        <v>#REF!</v>
      </c>
      <c r="AK41" s="157" t="e">
        <f>#REF!</f>
        <v>#REF!</v>
      </c>
      <c r="AL41" s="156" t="e">
        <f>IF(AND(AK41 = 2010,F41 ="1.1"),SUM(#REF!),"")</f>
        <v>#REF!</v>
      </c>
      <c r="AM41" s="156" t="e">
        <f>IF(AND(AK41 = 2010,F41 ="1.2"),SUM(#REF!),"")</f>
        <v>#REF!</v>
      </c>
      <c r="AN41" s="156" t="e">
        <f>IF(AND(AK41 = 2010,F41 ="1.3"),SUM(#REF!),"")</f>
        <v>#REF!</v>
      </c>
      <c r="AO41" s="156" t="e">
        <f>IF(AND(AK41 = 2010,F41 ="1.4"),SUM(#REF!),"")</f>
        <v>#REF!</v>
      </c>
      <c r="AP41" s="156" t="e">
        <f>IF(AND(AK41 = 2010,F41 ="2.1"),SUM(#REF!),"")</f>
        <v>#REF!</v>
      </c>
      <c r="AQ41" s="156" t="e">
        <f>IF(AND(AK41 = 2010,F41 ="2.2"),SUM(#REF!),"")</f>
        <v>#REF!</v>
      </c>
      <c r="AR41" s="156" t="e">
        <f>IF(AND(AK41 = 2010,F41 ="2.3"),SUM(#REF!),"")</f>
        <v>#REF!</v>
      </c>
      <c r="AS41" s="156" t="e">
        <f>IF(AND(AK41 = 2010,F41 ="2.4"),SUM(#REF!),"")</f>
        <v>#REF!</v>
      </c>
      <c r="AT41" s="156" t="e">
        <f>IF(AND(AK41 = 2010,F41 ="2.5"),SUM(#REF!),"")</f>
        <v>#REF!</v>
      </c>
      <c r="AU41" s="156" t="e">
        <f>IF(AND(AK41 = 2010,F41 ="2.6"),SUM(#REF!),"")</f>
        <v>#REF!</v>
      </c>
      <c r="AV41" s="156" t="e">
        <f>IF(AND(AK41 = 2010,F41 ="2.7"),SUM(#REF!),"")</f>
        <v>#REF!</v>
      </c>
      <c r="AW41" s="156" t="e">
        <f>IF(AND(AK41 = 2010,F41 ="2.8"),SUM(#REF!),"")</f>
        <v>#REF!</v>
      </c>
      <c r="AX41" s="156" t="e">
        <f>IF(AND(AK41 = 2010,F41 ="2.9"),SUM(#REF!),"")</f>
        <v>#REF!</v>
      </c>
      <c r="AY41" s="156" t="e">
        <f>IF(AND(AK41 = 2010,F41 ="2.10"),SUM(#REF!),"")</f>
        <v>#REF!</v>
      </c>
      <c r="AZ41" s="156" t="e">
        <f>IF(AND(AK41 = 2010,F41 ="2.11"),SUM(#REF!),"")</f>
        <v>#REF!</v>
      </c>
      <c r="BA41" s="156" t="e">
        <f>IF(AND(AK41 = 2010,F41 ="2.12"),SUM(#REF!),"")</f>
        <v>#REF!</v>
      </c>
      <c r="BB41" s="156" t="e">
        <f>IF(AND(AK41 = 2010,F41 ="2.13"),SUM(#REF!),"")</f>
        <v>#REF!</v>
      </c>
      <c r="BC41" s="156" t="e">
        <f>IF(AND(AK41 = 2010,F41 ="2.14"),SUM(#REF!),"")</f>
        <v>#REF!</v>
      </c>
      <c r="BD41" s="156" t="e">
        <f>IF(AND(AK41 = 2010,F41 ="2.15"),SUM(#REF!),"")</f>
        <v>#REF!</v>
      </c>
      <c r="BE41" s="156" t="e">
        <f>IF(AND(AK41 = 2010,F41 ="3.1"),SUM(#REF!),"")</f>
        <v>#REF!</v>
      </c>
      <c r="BF41" s="156" t="e">
        <f>IF(AND(AK41 = 2010,F41 ="3.2"),SUM(#REF!),"")</f>
        <v>#REF!</v>
      </c>
      <c r="BG41" s="156" t="e">
        <f>IF(AND(AK41 = 2010,F41 ="3.3"),SUM(#REF!),"")</f>
        <v>#REF!</v>
      </c>
      <c r="BH41" s="156" t="e">
        <f>IF(AND(AK41 = 2010,F41 ="3.4"),SUM(#REF!),"")</f>
        <v>#REF!</v>
      </c>
      <c r="BI41" s="156" t="e">
        <f>IF(AND(AK41 = 2010,F41 ="3.5"),SUM(#REF!),"")</f>
        <v>#REF!</v>
      </c>
      <c r="BJ41" s="156" t="e">
        <f>#REF!</f>
        <v>#REF!</v>
      </c>
      <c r="BK41" s="158" t="e">
        <f t="shared" si="23"/>
        <v>#REF!</v>
      </c>
      <c r="BL41" s="158" t="e">
        <f t="shared" si="24"/>
        <v>#REF!</v>
      </c>
      <c r="BM41" s="158" t="e">
        <f t="shared" si="25"/>
        <v>#REF!</v>
      </c>
      <c r="BN41" s="158" t="e">
        <f t="shared" si="26"/>
        <v>#REF!</v>
      </c>
      <c r="BO41" s="158" t="e">
        <f t="shared" si="27"/>
        <v>#REF!</v>
      </c>
      <c r="BP41" s="158" t="e">
        <f t="shared" si="28"/>
        <v>#REF!</v>
      </c>
      <c r="BQ41" s="158" t="e">
        <f t="shared" si="29"/>
        <v>#REF!</v>
      </c>
      <c r="BR41" s="158" t="e">
        <f t="shared" si="30"/>
        <v>#REF!</v>
      </c>
      <c r="BS41" s="158" t="e">
        <f t="shared" si="31"/>
        <v>#REF!</v>
      </c>
      <c r="BT41" s="158" t="e">
        <f t="shared" si="32"/>
        <v>#REF!</v>
      </c>
      <c r="BU41" s="158" t="e">
        <f t="shared" si="33"/>
        <v>#REF!</v>
      </c>
      <c r="BV41" s="158" t="e">
        <f t="shared" si="34"/>
        <v>#REF!</v>
      </c>
      <c r="BW41" s="158" t="e">
        <f t="shared" si="35"/>
        <v>#REF!</v>
      </c>
      <c r="BX41" s="158" t="e">
        <f t="shared" si="36"/>
        <v>#REF!</v>
      </c>
      <c r="BY41" s="158" t="e">
        <f t="shared" si="37"/>
        <v>#REF!</v>
      </c>
      <c r="BZ41" s="158" t="e">
        <f t="shared" si="38"/>
        <v>#REF!</v>
      </c>
      <c r="CA41" s="158" t="e">
        <f t="shared" si="39"/>
        <v>#REF!</v>
      </c>
      <c r="CB41" s="158" t="e">
        <f t="shared" si="40"/>
        <v>#REF!</v>
      </c>
      <c r="CC41" s="158" t="e">
        <f t="shared" si="41"/>
        <v>#REF!</v>
      </c>
      <c r="CD41" s="158" t="e">
        <f t="shared" si="42"/>
        <v>#REF!</v>
      </c>
      <c r="CE41" s="158" t="e">
        <f t="shared" si="43"/>
        <v>#REF!</v>
      </c>
      <c r="CF41" s="158" t="e">
        <f t="shared" si="44"/>
        <v>#REF!</v>
      </c>
      <c r="CG41" s="158" t="e">
        <f t="shared" si="45"/>
        <v>#REF!</v>
      </c>
      <c r="CH41" s="158" t="e">
        <f t="shared" si="46"/>
        <v>#REF!</v>
      </c>
      <c r="CI41" s="159" t="e">
        <f t="shared" si="47"/>
        <v>#REF!</v>
      </c>
      <c r="CJ41" s="160" t="e">
        <f>IF(AND(BJ41 = 2011,F41 ="1.1"),SUM(#REF!),"")</f>
        <v>#REF!</v>
      </c>
      <c r="CK41" s="158" t="e">
        <f>IF(AND(BJ41 = 2011,F41 ="1.2"),SUM(#REF!),"")</f>
        <v>#REF!</v>
      </c>
      <c r="CL41" s="158" t="e">
        <f>IF(AND(BJ41 = 2011,F41 ="1.3"),SUM(#REF!),"")</f>
        <v>#REF!</v>
      </c>
      <c r="CM41" s="158" t="e">
        <f>IF(AND(BJ41 = 2011,F41 ="1.4"),SUM(#REF!),"")</f>
        <v>#REF!</v>
      </c>
      <c r="CN41" s="158" t="e">
        <f>IF(AND(BJ41 = 2011,F41 ="1.5"),SUM(#REF!),"")</f>
        <v>#REF!</v>
      </c>
      <c r="CO41" s="158" t="e">
        <f>IF(AND(BJ41 = 2011,F41 ="2.1"),SUM(#REF!),"")</f>
        <v>#REF!</v>
      </c>
      <c r="CP41" s="158" t="e">
        <f>IF(AND(BJ41 = 2011,F41 ="2.2"),SUM(#REF!),"")</f>
        <v>#REF!</v>
      </c>
      <c r="CQ41" s="158" t="e">
        <f>IF(AND(BJ41 = 2011,F41 ="2.3"),SUM(#REF!),"")</f>
        <v>#REF!</v>
      </c>
      <c r="CR41" s="158" t="e">
        <f>IF(AND(BJ41 = 2011,F41 ="2.4"),SUM(#REF!),"")</f>
        <v>#REF!</v>
      </c>
      <c r="CS41" s="158" t="e">
        <f>IF(AND(BJ41 = 2011,F41 ="2.5"),SUM(#REF!),"")</f>
        <v>#REF!</v>
      </c>
      <c r="CT41" s="158" t="e">
        <f>IF(AND(BJ41 = 2011,F41 ="2.6"),SUM(#REF!),"")</f>
        <v>#REF!</v>
      </c>
      <c r="CU41" s="158" t="e">
        <f>IF(AND(BJ41 = 2011,F41 ="2.7"),SUM(#REF!),"")</f>
        <v>#REF!</v>
      </c>
      <c r="CV41" s="158" t="e">
        <f>IF(AND(BJ41 = 2011,F41 ="2.8"),SUM(#REF!),"")</f>
        <v>#REF!</v>
      </c>
      <c r="CW41" s="158" t="e">
        <f>IF(AND(BJ41 = 2011,F41 ="2.9"),SUM(#REF!),"")</f>
        <v>#REF!</v>
      </c>
      <c r="CX41" s="158" t="e">
        <f>IF(AND(BJ41 = 2011,F41 ="2.10"),SUM(#REF!),"")</f>
        <v>#REF!</v>
      </c>
      <c r="CY41" s="158" t="e">
        <f>IF(AND(BJ41 = 2011,F41 ="2.11"),SUM(#REF!),"")</f>
        <v>#REF!</v>
      </c>
      <c r="CZ41" s="158" t="e">
        <f>IF(AND(BJ41 = 2011,F41 ="2.12"),SUM(#REF!),"")</f>
        <v>#REF!</v>
      </c>
      <c r="DA41" s="158" t="e">
        <f>IF(AND(BJ41 = 2011,F41 ="2.13"),SUM(#REF!),"")</f>
        <v>#REF!</v>
      </c>
      <c r="DB41" s="158" t="e">
        <f>IF(AND(BJ41 = 2011,F41 ="2.14"),SUM(#REF!),"")</f>
        <v>#REF!</v>
      </c>
      <c r="DC41" s="158" t="e">
        <f>IF(AND(BJ41 = 2011,F41 ="2.15"),SUM(#REF!),"")</f>
        <v>#REF!</v>
      </c>
      <c r="DD41" s="158" t="e">
        <f>IF(AND(BJ41 = 2011,F41 ="3.1"),SUM(#REF!),"")</f>
        <v>#REF!</v>
      </c>
      <c r="DE41" s="158" t="e">
        <f>IF(AND(BJ41 = 2011,F41 ="3.2"),SUM(#REF!),"")</f>
        <v>#REF!</v>
      </c>
      <c r="DF41" s="158" t="e">
        <f>IF(AND(BJ41 = 2011,F41 ="3.3"),SUM(#REF!),"")</f>
        <v>#REF!</v>
      </c>
      <c r="DG41" s="158" t="e">
        <f>IF(AND(BJ41 = 2011,F41 ="3.4"),SUM(#REF!),"")</f>
        <v>#REF!</v>
      </c>
      <c r="DH41" s="158" t="e">
        <f>IF(AND(BJ41 = 2011,F41 ="3.5"),SUM(#REF!),"")</f>
        <v>#REF!</v>
      </c>
      <c r="DI41" s="161" t="e">
        <f>#REF!</f>
        <v>#REF!</v>
      </c>
      <c r="DJ41" s="158" t="e">
        <f t="shared" si="48"/>
        <v>#REF!</v>
      </c>
      <c r="DK41" s="158" t="e">
        <f t="shared" si="49"/>
        <v>#REF!</v>
      </c>
      <c r="DL41" s="158" t="e">
        <f t="shared" si="50"/>
        <v>#REF!</v>
      </c>
      <c r="DM41" s="158" t="e">
        <f t="shared" si="51"/>
        <v>#REF!</v>
      </c>
      <c r="DN41" s="158" t="e">
        <f t="shared" si="52"/>
        <v>#REF!</v>
      </c>
      <c r="DO41" s="158" t="e">
        <f t="shared" si="53"/>
        <v>#REF!</v>
      </c>
      <c r="DP41" s="158" t="e">
        <f t="shared" si="54"/>
        <v>#REF!</v>
      </c>
      <c r="DQ41" s="158" t="e">
        <f t="shared" si="55"/>
        <v>#REF!</v>
      </c>
      <c r="DR41" s="158" t="e">
        <f t="shared" si="56"/>
        <v>#REF!</v>
      </c>
      <c r="DS41" s="158" t="e">
        <f t="shared" si="57"/>
        <v>#REF!</v>
      </c>
      <c r="DT41" s="158" t="e">
        <f t="shared" si="58"/>
        <v>#REF!</v>
      </c>
      <c r="DU41" s="158" t="e">
        <f t="shared" si="59"/>
        <v>#REF!</v>
      </c>
      <c r="DV41" s="158" t="e">
        <f t="shared" si="60"/>
        <v>#REF!</v>
      </c>
      <c r="DW41" s="158" t="e">
        <f t="shared" si="61"/>
        <v>#REF!</v>
      </c>
      <c r="DX41" s="158" t="e">
        <f t="shared" si="62"/>
        <v>#REF!</v>
      </c>
      <c r="DY41" s="158" t="e">
        <f t="shared" si="63"/>
        <v>#REF!</v>
      </c>
      <c r="DZ41" s="158" t="e">
        <f t="shared" si="64"/>
        <v>#REF!</v>
      </c>
      <c r="EA41" s="158" t="e">
        <f t="shared" si="65"/>
        <v>#REF!</v>
      </c>
      <c r="EB41" s="158" t="e">
        <f t="shared" si="66"/>
        <v>#REF!</v>
      </c>
      <c r="EC41" s="158" t="e">
        <f t="shared" si="67"/>
        <v>#REF!</v>
      </c>
      <c r="ED41" s="158" t="e">
        <f t="shared" si="68"/>
        <v>#REF!</v>
      </c>
      <c r="EE41" s="158" t="e">
        <f t="shared" si="69"/>
        <v>#REF!</v>
      </c>
      <c r="EF41" s="158" t="e">
        <f t="shared" si="70"/>
        <v>#REF!</v>
      </c>
      <c r="EG41" s="158" t="e">
        <f t="shared" si="71"/>
        <v>#REF!</v>
      </c>
      <c r="EH41" s="159" t="e">
        <f t="shared" si="72"/>
        <v>#REF!</v>
      </c>
      <c r="EI41" s="156" t="e">
        <f>IF(AND(DI41 = 2012,F41 ="1.1"),SUM(#REF!),"")</f>
        <v>#REF!</v>
      </c>
      <c r="EJ41" s="156" t="e">
        <f>IF(AND(DI41 = 2012,F41 ="1.2"),SUM(#REF!),"")</f>
        <v>#REF!</v>
      </c>
      <c r="EK41" s="156" t="e">
        <f>IF(AND(DI41 = 2012,F41 ="1.3"),SUM(#REF!),"")</f>
        <v>#REF!</v>
      </c>
      <c r="EL41" s="156" t="e">
        <f>IF(AND(DI41 = 2012,F41 ="1.4"),SUM(#REF!),"")</f>
        <v>#REF!</v>
      </c>
      <c r="EM41" s="156" t="e">
        <f>IF(AND(DI41 = 2012,F41 ="1.5"),SUM(#REF!),"")</f>
        <v>#REF!</v>
      </c>
      <c r="EN41" s="156" t="e">
        <f>IF(AND(DI41 = 2012,F41 ="2.1"),SUM(#REF!),"")</f>
        <v>#REF!</v>
      </c>
      <c r="EO41" s="156" t="e">
        <f>IF(AND(DI41 = 2012,F41 ="2.2"),SUM(#REF!),"")</f>
        <v>#REF!</v>
      </c>
      <c r="EP41" s="156" t="e">
        <f>IF(AND(DI41 = 2012,F41 ="2.3"),SUM(#REF!),"")</f>
        <v>#REF!</v>
      </c>
      <c r="EQ41" s="156" t="e">
        <f>IF(AND(DI41 = 2012,F41 ="2.4"),SUM(#REF!),"")</f>
        <v>#REF!</v>
      </c>
      <c r="ER41" s="156" t="e">
        <f>IF(AND(DI41 = 2012,F41 ="2.5"),SUM(#REF!),"")</f>
        <v>#REF!</v>
      </c>
      <c r="ES41" s="156" t="e">
        <f>IF(AND(DI41 = 2012,F41 ="2.6"),SUM(#REF!),"")</f>
        <v>#REF!</v>
      </c>
      <c r="ET41" s="156" t="e">
        <f>IF(AND(DI41 = 2012,F41 ="2.7"),SUM(#REF!),"")</f>
        <v>#REF!</v>
      </c>
      <c r="EU41" s="156" t="e">
        <f>IF(AND(DI41 = 2012,F41 ="2.8"),SUM(#REF!),"")</f>
        <v>#REF!</v>
      </c>
      <c r="EV41" s="156" t="e">
        <f>IF(AND(DI41 = 2012,F41 ="2.9"),SUM(#REF!),"")</f>
        <v>#REF!</v>
      </c>
      <c r="EW41" s="156" t="e">
        <f>IF(AND(DI41 = 2012,F41 ="2.10"),SUM(#REF!),"")</f>
        <v>#REF!</v>
      </c>
      <c r="EX41" s="156" t="e">
        <f>IF(AND(DI41 = 2012,F41 ="2.11"),SUM(#REF!),"")</f>
        <v>#REF!</v>
      </c>
      <c r="EY41" s="156" t="e">
        <f>IF(AND(DI41 = 2012,F41 ="2.12"),SUM(#REF!),"")</f>
        <v>#REF!</v>
      </c>
      <c r="EZ41" s="156" t="e">
        <f>IF(AND(DI41 = 2012,F41 ="2.13"),SUM(#REF!),"")</f>
        <v>#REF!</v>
      </c>
      <c r="FA41" s="156" t="e">
        <f>IF(AND(DI41 = 2012,F41 ="2.14"),SUM(#REF!),"")</f>
        <v>#REF!</v>
      </c>
      <c r="FB41" s="156" t="e">
        <f>IF(AND(DI41 = 2012,F41 ="2.15"),SUM(#REF!),"")</f>
        <v>#REF!</v>
      </c>
      <c r="FC41" s="156" t="e">
        <f>IF(AND(DI41 = 2012,F41 ="3.1"),SUM(#REF!),"")</f>
        <v>#REF!</v>
      </c>
      <c r="FD41" s="156" t="e">
        <f>IF(AND(DI41 = 2012,F41 ="3.2"),SUM(#REF!),"")</f>
        <v>#REF!</v>
      </c>
      <c r="FE41" s="156" t="e">
        <f>IF(AND(DI41 = 2012,F41 ="3.3"),SUM(#REF!),"")</f>
        <v>#REF!</v>
      </c>
      <c r="FF41" s="156" t="e">
        <f>IF(AND(DI41 = 2012,F41 ="3.4"),SUM(#REF!),"")</f>
        <v>#REF!</v>
      </c>
      <c r="FG41" s="156" t="e">
        <f>IF(AND(DI41 = 2012,F41 ="3.5"),SUM(#REF!),"")</f>
        <v>#REF!</v>
      </c>
      <c r="FI41" s="169" t="s">
        <v>82</v>
      </c>
    </row>
    <row r="42" spans="1:165" s="173" customFormat="1" ht="12.75" x14ac:dyDescent="0.2">
      <c r="A42" s="163">
        <f t="shared" si="73"/>
        <v>23</v>
      </c>
      <c r="B42" s="146"/>
      <c r="C42" s="147"/>
      <c r="D42" s="148"/>
      <c r="E42" s="149"/>
      <c r="F42" s="150"/>
      <c r="G42" s="148"/>
      <c r="H42" s="148"/>
      <c r="I42" s="172"/>
      <c r="J42" s="152"/>
      <c r="K42" s="153"/>
      <c r="L42" s="154"/>
      <c r="M42" s="155" t="e">
        <f t="shared" si="0"/>
        <v>#REF!</v>
      </c>
      <c r="N42" s="156" t="e">
        <f t="shared" si="1"/>
        <v>#REF!</v>
      </c>
      <c r="O42" s="156" t="e">
        <f t="shared" si="2"/>
        <v>#REF!</v>
      </c>
      <c r="P42" s="156" t="e">
        <f t="shared" si="3"/>
        <v>#REF!</v>
      </c>
      <c r="Q42" s="156" t="e">
        <f t="shared" si="4"/>
        <v>#REF!</v>
      </c>
      <c r="R42" s="156" t="e">
        <f t="shared" si="5"/>
        <v>#REF!</v>
      </c>
      <c r="S42" s="156" t="e">
        <f t="shared" si="6"/>
        <v>#REF!</v>
      </c>
      <c r="T42" s="156" t="e">
        <f t="shared" si="7"/>
        <v>#REF!</v>
      </c>
      <c r="U42" s="156" t="e">
        <f t="shared" si="8"/>
        <v>#REF!</v>
      </c>
      <c r="V42" s="156" t="e">
        <f t="shared" si="9"/>
        <v>#REF!</v>
      </c>
      <c r="W42" s="156" t="e">
        <f t="shared" si="10"/>
        <v>#REF!</v>
      </c>
      <c r="X42" s="156" t="e">
        <f t="shared" si="11"/>
        <v>#REF!</v>
      </c>
      <c r="Y42" s="156" t="e">
        <f t="shared" si="12"/>
        <v>#REF!</v>
      </c>
      <c r="Z42" s="156" t="e">
        <f t="shared" si="13"/>
        <v>#REF!</v>
      </c>
      <c r="AA42" s="156" t="e">
        <f t="shared" si="14"/>
        <v>#REF!</v>
      </c>
      <c r="AB42" s="156" t="e">
        <f t="shared" si="15"/>
        <v>#REF!</v>
      </c>
      <c r="AC42" s="156" t="e">
        <f t="shared" si="16"/>
        <v>#REF!</v>
      </c>
      <c r="AD42" s="156" t="e">
        <f t="shared" si="17"/>
        <v>#REF!</v>
      </c>
      <c r="AE42" s="156" t="e">
        <f>IF(AND(AK42 = 2010,F42 ="2.15"),SUM(#REF!),"0")</f>
        <v>#REF!</v>
      </c>
      <c r="AF42" s="156" t="e">
        <f t="shared" si="18"/>
        <v>#REF!</v>
      </c>
      <c r="AG42" s="156" t="e">
        <f t="shared" si="19"/>
        <v>#REF!</v>
      </c>
      <c r="AH42" s="156" t="e">
        <f t="shared" si="20"/>
        <v>#REF!</v>
      </c>
      <c r="AI42" s="156" t="e">
        <f t="shared" si="21"/>
        <v>#REF!</v>
      </c>
      <c r="AJ42" s="156" t="e">
        <f t="shared" si="22"/>
        <v>#REF!</v>
      </c>
      <c r="AK42" s="157" t="e">
        <f>#REF!</f>
        <v>#REF!</v>
      </c>
      <c r="AL42" s="156" t="e">
        <f>IF(AND(AK42 = 2010,F42 ="1.1"),SUM(#REF!),"")</f>
        <v>#REF!</v>
      </c>
      <c r="AM42" s="156" t="e">
        <f>IF(AND(AK42 = 2010,F42 ="1.2"),SUM(#REF!),"")</f>
        <v>#REF!</v>
      </c>
      <c r="AN42" s="156" t="e">
        <f>IF(AND(AK42 = 2010,F42 ="1.3"),SUM(#REF!),"")</f>
        <v>#REF!</v>
      </c>
      <c r="AO42" s="156" t="e">
        <f>IF(AND(AK42 = 2010,F42 ="1.4"),SUM(#REF!),"")</f>
        <v>#REF!</v>
      </c>
      <c r="AP42" s="156" t="e">
        <f>IF(AND(AK42 = 2010,F42 ="2.1"),SUM(#REF!),"")</f>
        <v>#REF!</v>
      </c>
      <c r="AQ42" s="156" t="e">
        <f>IF(AND(AK42 = 2010,F42 ="2.2"),SUM(#REF!),"")</f>
        <v>#REF!</v>
      </c>
      <c r="AR42" s="156" t="e">
        <f>IF(AND(AK42 = 2010,F42 ="2.3"),SUM(#REF!),"")</f>
        <v>#REF!</v>
      </c>
      <c r="AS42" s="156" t="e">
        <f>IF(AND(AK42 = 2010,F42 ="2.4"),SUM(#REF!),"")</f>
        <v>#REF!</v>
      </c>
      <c r="AT42" s="156" t="e">
        <f>IF(AND(AK42 = 2010,F42 ="2.5"),SUM(#REF!),"")</f>
        <v>#REF!</v>
      </c>
      <c r="AU42" s="156" t="e">
        <f>IF(AND(AK42 = 2010,F42 ="2.6"),SUM(#REF!),"")</f>
        <v>#REF!</v>
      </c>
      <c r="AV42" s="156" t="e">
        <f>IF(AND(AK42 = 2010,F42 ="2.7"),SUM(#REF!),"")</f>
        <v>#REF!</v>
      </c>
      <c r="AW42" s="156" t="e">
        <f>IF(AND(AK42 = 2010,F42 ="2.8"),SUM(#REF!),"")</f>
        <v>#REF!</v>
      </c>
      <c r="AX42" s="156" t="e">
        <f>IF(AND(AK42 = 2010,F42 ="2.9"),SUM(#REF!),"")</f>
        <v>#REF!</v>
      </c>
      <c r="AY42" s="156" t="e">
        <f>IF(AND(AK42 = 2010,F42 ="2.10"),SUM(#REF!),"")</f>
        <v>#REF!</v>
      </c>
      <c r="AZ42" s="156" t="e">
        <f>IF(AND(AK42 = 2010,F42 ="2.11"),SUM(#REF!),"")</f>
        <v>#REF!</v>
      </c>
      <c r="BA42" s="156" t="e">
        <f>IF(AND(AK42 = 2010,F42 ="2.12"),SUM(#REF!),"")</f>
        <v>#REF!</v>
      </c>
      <c r="BB42" s="156" t="e">
        <f>IF(AND(AK42 = 2010,F42 ="2.13"),SUM(#REF!),"")</f>
        <v>#REF!</v>
      </c>
      <c r="BC42" s="156" t="e">
        <f>IF(AND(AK42 = 2010,F42 ="2.14"),SUM(#REF!),"")</f>
        <v>#REF!</v>
      </c>
      <c r="BD42" s="156" t="e">
        <f>IF(AND(AK42 = 2010,F42 ="2.15"),SUM(#REF!),"")</f>
        <v>#REF!</v>
      </c>
      <c r="BE42" s="156" t="e">
        <f>IF(AND(AK42 = 2010,F42 ="3.1"),SUM(#REF!),"")</f>
        <v>#REF!</v>
      </c>
      <c r="BF42" s="156" t="e">
        <f>IF(AND(AK42 = 2010,F42 ="3.2"),SUM(#REF!),"")</f>
        <v>#REF!</v>
      </c>
      <c r="BG42" s="156" t="e">
        <f>IF(AND(AK42 = 2010,F42 ="3.3"),SUM(#REF!),"")</f>
        <v>#REF!</v>
      </c>
      <c r="BH42" s="156" t="e">
        <f>IF(AND(AK42 = 2010,F42 ="3.4"),SUM(#REF!),"")</f>
        <v>#REF!</v>
      </c>
      <c r="BI42" s="156" t="e">
        <f>IF(AND(AK42 = 2010,F42 ="3.5"),SUM(#REF!),"")</f>
        <v>#REF!</v>
      </c>
      <c r="BJ42" s="156" t="e">
        <f>#REF!</f>
        <v>#REF!</v>
      </c>
      <c r="BK42" s="158" t="e">
        <f t="shared" si="23"/>
        <v>#REF!</v>
      </c>
      <c r="BL42" s="158" t="e">
        <f t="shared" si="24"/>
        <v>#REF!</v>
      </c>
      <c r="BM42" s="158" t="e">
        <f t="shared" si="25"/>
        <v>#REF!</v>
      </c>
      <c r="BN42" s="158" t="e">
        <f t="shared" si="26"/>
        <v>#REF!</v>
      </c>
      <c r="BO42" s="158" t="e">
        <f t="shared" si="27"/>
        <v>#REF!</v>
      </c>
      <c r="BP42" s="158" t="e">
        <f t="shared" si="28"/>
        <v>#REF!</v>
      </c>
      <c r="BQ42" s="158" t="e">
        <f t="shared" si="29"/>
        <v>#REF!</v>
      </c>
      <c r="BR42" s="158" t="e">
        <f t="shared" si="30"/>
        <v>#REF!</v>
      </c>
      <c r="BS42" s="158" t="e">
        <f t="shared" si="31"/>
        <v>#REF!</v>
      </c>
      <c r="BT42" s="158" t="e">
        <f t="shared" si="32"/>
        <v>#REF!</v>
      </c>
      <c r="BU42" s="158" t="e">
        <f t="shared" si="33"/>
        <v>#REF!</v>
      </c>
      <c r="BV42" s="158" t="e">
        <f t="shared" si="34"/>
        <v>#REF!</v>
      </c>
      <c r="BW42" s="158" t="e">
        <f t="shared" si="35"/>
        <v>#REF!</v>
      </c>
      <c r="BX42" s="158" t="e">
        <f t="shared" si="36"/>
        <v>#REF!</v>
      </c>
      <c r="BY42" s="158" t="e">
        <f t="shared" si="37"/>
        <v>#REF!</v>
      </c>
      <c r="BZ42" s="158" t="e">
        <f t="shared" si="38"/>
        <v>#REF!</v>
      </c>
      <c r="CA42" s="158" t="e">
        <f t="shared" si="39"/>
        <v>#REF!</v>
      </c>
      <c r="CB42" s="158" t="e">
        <f t="shared" si="40"/>
        <v>#REF!</v>
      </c>
      <c r="CC42" s="158" t="e">
        <f t="shared" si="41"/>
        <v>#REF!</v>
      </c>
      <c r="CD42" s="158" t="e">
        <f t="shared" si="42"/>
        <v>#REF!</v>
      </c>
      <c r="CE42" s="158" t="e">
        <f t="shared" si="43"/>
        <v>#REF!</v>
      </c>
      <c r="CF42" s="158" t="e">
        <f t="shared" si="44"/>
        <v>#REF!</v>
      </c>
      <c r="CG42" s="158" t="e">
        <f t="shared" si="45"/>
        <v>#REF!</v>
      </c>
      <c r="CH42" s="158" t="e">
        <f t="shared" si="46"/>
        <v>#REF!</v>
      </c>
      <c r="CI42" s="159" t="e">
        <f t="shared" si="47"/>
        <v>#REF!</v>
      </c>
      <c r="CJ42" s="160" t="e">
        <f>IF(AND(BJ42 = 2011,F42 ="1.1"),SUM(#REF!),"")</f>
        <v>#REF!</v>
      </c>
      <c r="CK42" s="158" t="e">
        <f>IF(AND(BJ42 = 2011,F42 ="1.2"),SUM(#REF!),"")</f>
        <v>#REF!</v>
      </c>
      <c r="CL42" s="158" t="e">
        <f>IF(AND(BJ42 = 2011,F42 ="1.3"),SUM(#REF!),"")</f>
        <v>#REF!</v>
      </c>
      <c r="CM42" s="158" t="e">
        <f>IF(AND(BJ42 = 2011,F42 ="1.4"),SUM(#REF!),"")</f>
        <v>#REF!</v>
      </c>
      <c r="CN42" s="158" t="e">
        <f>IF(AND(BJ42 = 2011,F42 ="1.5"),SUM(#REF!),"")</f>
        <v>#REF!</v>
      </c>
      <c r="CO42" s="158" t="e">
        <f>IF(AND(BJ42 = 2011,F42 ="2.1"),SUM(#REF!),"")</f>
        <v>#REF!</v>
      </c>
      <c r="CP42" s="158" t="e">
        <f>IF(AND(BJ42 = 2011,F42 ="2.2"),SUM(#REF!),"")</f>
        <v>#REF!</v>
      </c>
      <c r="CQ42" s="158" t="e">
        <f>IF(AND(BJ42 = 2011,F42 ="2.3"),SUM(#REF!),"")</f>
        <v>#REF!</v>
      </c>
      <c r="CR42" s="158" t="e">
        <f>IF(AND(BJ42 = 2011,F42 ="2.4"),SUM(#REF!),"")</f>
        <v>#REF!</v>
      </c>
      <c r="CS42" s="158" t="e">
        <f>IF(AND(BJ42 = 2011,F42 ="2.5"),SUM(#REF!),"")</f>
        <v>#REF!</v>
      </c>
      <c r="CT42" s="158" t="e">
        <f>IF(AND(BJ42 = 2011,F42 ="2.6"),SUM(#REF!),"")</f>
        <v>#REF!</v>
      </c>
      <c r="CU42" s="158" t="e">
        <f>IF(AND(BJ42 = 2011,F42 ="2.7"),SUM(#REF!),"")</f>
        <v>#REF!</v>
      </c>
      <c r="CV42" s="158" t="e">
        <f>IF(AND(BJ42 = 2011,F42 ="2.8"),SUM(#REF!),"")</f>
        <v>#REF!</v>
      </c>
      <c r="CW42" s="158" t="e">
        <f>IF(AND(BJ42 = 2011,F42 ="2.9"),SUM(#REF!),"")</f>
        <v>#REF!</v>
      </c>
      <c r="CX42" s="158" t="e">
        <f>IF(AND(BJ42 = 2011,F42 ="2.10"),SUM(#REF!),"")</f>
        <v>#REF!</v>
      </c>
      <c r="CY42" s="158" t="e">
        <f>IF(AND(BJ42 = 2011,F42 ="2.11"),SUM(#REF!),"")</f>
        <v>#REF!</v>
      </c>
      <c r="CZ42" s="158" t="e">
        <f>IF(AND(BJ42 = 2011,F42 ="2.12"),SUM(#REF!),"")</f>
        <v>#REF!</v>
      </c>
      <c r="DA42" s="158" t="e">
        <f>IF(AND(BJ42 = 2011,F42 ="2.13"),SUM(#REF!),"")</f>
        <v>#REF!</v>
      </c>
      <c r="DB42" s="158" t="e">
        <f>IF(AND(BJ42 = 2011,F42 ="2.14"),SUM(#REF!),"")</f>
        <v>#REF!</v>
      </c>
      <c r="DC42" s="158" t="e">
        <f>IF(AND(BJ42 = 2011,F42 ="2.15"),SUM(#REF!),"")</f>
        <v>#REF!</v>
      </c>
      <c r="DD42" s="158" t="e">
        <f>IF(AND(BJ42 = 2011,F42 ="3.1"),SUM(#REF!),"")</f>
        <v>#REF!</v>
      </c>
      <c r="DE42" s="158" t="e">
        <f>IF(AND(BJ42 = 2011,F42 ="3.2"),SUM(#REF!),"")</f>
        <v>#REF!</v>
      </c>
      <c r="DF42" s="158" t="e">
        <f>IF(AND(BJ42 = 2011,F42 ="3.3"),SUM(#REF!),"")</f>
        <v>#REF!</v>
      </c>
      <c r="DG42" s="158" t="e">
        <f>IF(AND(BJ42 = 2011,F42 ="3.4"),SUM(#REF!),"")</f>
        <v>#REF!</v>
      </c>
      <c r="DH42" s="158" t="e">
        <f>IF(AND(BJ42 = 2011,F42 ="3.5"),SUM(#REF!),"")</f>
        <v>#REF!</v>
      </c>
      <c r="DI42" s="161" t="e">
        <f>#REF!</f>
        <v>#REF!</v>
      </c>
      <c r="DJ42" s="158" t="e">
        <f t="shared" si="48"/>
        <v>#REF!</v>
      </c>
      <c r="DK42" s="158" t="e">
        <f t="shared" si="49"/>
        <v>#REF!</v>
      </c>
      <c r="DL42" s="158" t="e">
        <f t="shared" si="50"/>
        <v>#REF!</v>
      </c>
      <c r="DM42" s="158" t="e">
        <f t="shared" si="51"/>
        <v>#REF!</v>
      </c>
      <c r="DN42" s="158" t="e">
        <f t="shared" si="52"/>
        <v>#REF!</v>
      </c>
      <c r="DO42" s="158" t="e">
        <f t="shared" si="53"/>
        <v>#REF!</v>
      </c>
      <c r="DP42" s="158" t="e">
        <f t="shared" si="54"/>
        <v>#REF!</v>
      </c>
      <c r="DQ42" s="158" t="e">
        <f t="shared" si="55"/>
        <v>#REF!</v>
      </c>
      <c r="DR42" s="158" t="e">
        <f t="shared" si="56"/>
        <v>#REF!</v>
      </c>
      <c r="DS42" s="158" t="e">
        <f t="shared" si="57"/>
        <v>#REF!</v>
      </c>
      <c r="DT42" s="158" t="e">
        <f t="shared" si="58"/>
        <v>#REF!</v>
      </c>
      <c r="DU42" s="158" t="e">
        <f t="shared" si="59"/>
        <v>#REF!</v>
      </c>
      <c r="DV42" s="158" t="e">
        <f t="shared" si="60"/>
        <v>#REF!</v>
      </c>
      <c r="DW42" s="158" t="e">
        <f t="shared" si="61"/>
        <v>#REF!</v>
      </c>
      <c r="DX42" s="158" t="e">
        <f t="shared" si="62"/>
        <v>#REF!</v>
      </c>
      <c r="DY42" s="158" t="e">
        <f t="shared" si="63"/>
        <v>#REF!</v>
      </c>
      <c r="DZ42" s="158" t="e">
        <f t="shared" si="64"/>
        <v>#REF!</v>
      </c>
      <c r="EA42" s="158" t="e">
        <f t="shared" si="65"/>
        <v>#REF!</v>
      </c>
      <c r="EB42" s="158" t="e">
        <f t="shared" si="66"/>
        <v>#REF!</v>
      </c>
      <c r="EC42" s="158" t="e">
        <f t="shared" si="67"/>
        <v>#REF!</v>
      </c>
      <c r="ED42" s="158" t="e">
        <f t="shared" si="68"/>
        <v>#REF!</v>
      </c>
      <c r="EE42" s="158" t="e">
        <f t="shared" si="69"/>
        <v>#REF!</v>
      </c>
      <c r="EF42" s="158" t="e">
        <f t="shared" si="70"/>
        <v>#REF!</v>
      </c>
      <c r="EG42" s="158" t="e">
        <f t="shared" si="71"/>
        <v>#REF!</v>
      </c>
      <c r="EH42" s="159" t="e">
        <f t="shared" si="72"/>
        <v>#REF!</v>
      </c>
      <c r="EI42" s="156" t="e">
        <f>IF(AND(DI42 = 2012,F42 ="1.1"),SUM(#REF!),"")</f>
        <v>#REF!</v>
      </c>
      <c r="EJ42" s="156" t="e">
        <f>IF(AND(DI42 = 2012,F42 ="1.2"),SUM(#REF!),"")</f>
        <v>#REF!</v>
      </c>
      <c r="EK42" s="156" t="e">
        <f>IF(AND(DI42 = 2012,F42 ="1.3"),SUM(#REF!),"")</f>
        <v>#REF!</v>
      </c>
      <c r="EL42" s="156" t="e">
        <f>IF(AND(DI42 = 2012,F42 ="1.4"),SUM(#REF!),"")</f>
        <v>#REF!</v>
      </c>
      <c r="EM42" s="156" t="e">
        <f>IF(AND(DI42 = 2012,F42 ="1.5"),SUM(#REF!),"")</f>
        <v>#REF!</v>
      </c>
      <c r="EN42" s="156" t="e">
        <f>IF(AND(DI42 = 2012,F42 ="2.1"),SUM(#REF!),"")</f>
        <v>#REF!</v>
      </c>
      <c r="EO42" s="156" t="e">
        <f>IF(AND(DI42 = 2012,F42 ="2.2"),SUM(#REF!),"")</f>
        <v>#REF!</v>
      </c>
      <c r="EP42" s="156" t="e">
        <f>IF(AND(DI42 = 2012,F42 ="2.3"),SUM(#REF!),"")</f>
        <v>#REF!</v>
      </c>
      <c r="EQ42" s="156" t="e">
        <f>IF(AND(DI42 = 2012,F42 ="2.4"),SUM(#REF!),"")</f>
        <v>#REF!</v>
      </c>
      <c r="ER42" s="156" t="e">
        <f>IF(AND(DI42 = 2012,F42 ="2.5"),SUM(#REF!),"")</f>
        <v>#REF!</v>
      </c>
      <c r="ES42" s="156" t="e">
        <f>IF(AND(DI42 = 2012,F42 ="2.6"),SUM(#REF!),"")</f>
        <v>#REF!</v>
      </c>
      <c r="ET42" s="156" t="e">
        <f>IF(AND(DI42 = 2012,F42 ="2.7"),SUM(#REF!),"")</f>
        <v>#REF!</v>
      </c>
      <c r="EU42" s="156" t="e">
        <f>IF(AND(DI42 = 2012,F42 ="2.8"),SUM(#REF!),"")</f>
        <v>#REF!</v>
      </c>
      <c r="EV42" s="156" t="e">
        <f>IF(AND(DI42 = 2012,F42 ="2.9"),SUM(#REF!),"")</f>
        <v>#REF!</v>
      </c>
      <c r="EW42" s="156" t="e">
        <f>IF(AND(DI42 = 2012,F42 ="2.10"),SUM(#REF!),"")</f>
        <v>#REF!</v>
      </c>
      <c r="EX42" s="156" t="e">
        <f>IF(AND(DI42 = 2012,F42 ="2.11"),SUM(#REF!),"")</f>
        <v>#REF!</v>
      </c>
      <c r="EY42" s="156" t="e">
        <f>IF(AND(DI42 = 2012,F42 ="2.12"),SUM(#REF!),"")</f>
        <v>#REF!</v>
      </c>
      <c r="EZ42" s="156" t="e">
        <f>IF(AND(DI42 = 2012,F42 ="2.13"),SUM(#REF!),"")</f>
        <v>#REF!</v>
      </c>
      <c r="FA42" s="156" t="e">
        <f>IF(AND(DI42 = 2012,F42 ="2.14"),SUM(#REF!),"")</f>
        <v>#REF!</v>
      </c>
      <c r="FB42" s="156" t="e">
        <f>IF(AND(DI42 = 2012,F42 ="2.15"),SUM(#REF!),"")</f>
        <v>#REF!</v>
      </c>
      <c r="FC42" s="156" t="e">
        <f>IF(AND(DI42 = 2012,F42 ="3.1"),SUM(#REF!),"")</f>
        <v>#REF!</v>
      </c>
      <c r="FD42" s="156" t="e">
        <f>IF(AND(DI42 = 2012,F42 ="3.2"),SUM(#REF!),"")</f>
        <v>#REF!</v>
      </c>
      <c r="FE42" s="156" t="e">
        <f>IF(AND(DI42 = 2012,F42 ="3.3"),SUM(#REF!),"")</f>
        <v>#REF!</v>
      </c>
      <c r="FF42" s="156" t="e">
        <f>IF(AND(DI42 = 2012,F42 ="3.4"),SUM(#REF!),"")</f>
        <v>#REF!</v>
      </c>
      <c r="FG42" s="156" t="e">
        <f>IF(AND(DI42 = 2012,F42 ="3.5"),SUM(#REF!),"")</f>
        <v>#REF!</v>
      </c>
      <c r="FI42" s="169" t="s">
        <v>38</v>
      </c>
    </row>
    <row r="43" spans="1:165" s="173" customFormat="1" ht="12.75" x14ac:dyDescent="0.2">
      <c r="A43" s="163">
        <f>1+A42</f>
        <v>24</v>
      </c>
      <c r="B43" s="146"/>
      <c r="C43" s="147"/>
      <c r="D43" s="148"/>
      <c r="E43" s="149"/>
      <c r="F43" s="150"/>
      <c r="G43" s="148"/>
      <c r="H43" s="148"/>
      <c r="I43" s="172"/>
      <c r="J43" s="152"/>
      <c r="K43" s="153"/>
      <c r="L43" s="154"/>
      <c r="M43" s="155" t="e">
        <f t="shared" si="0"/>
        <v>#REF!</v>
      </c>
      <c r="N43" s="156" t="e">
        <f t="shared" si="1"/>
        <v>#REF!</v>
      </c>
      <c r="O43" s="156" t="e">
        <f t="shared" si="2"/>
        <v>#REF!</v>
      </c>
      <c r="P43" s="156" t="e">
        <f t="shared" si="3"/>
        <v>#REF!</v>
      </c>
      <c r="Q43" s="156" t="e">
        <f t="shared" si="4"/>
        <v>#REF!</v>
      </c>
      <c r="R43" s="156" t="e">
        <f t="shared" si="5"/>
        <v>#REF!</v>
      </c>
      <c r="S43" s="156" t="e">
        <f t="shared" si="6"/>
        <v>#REF!</v>
      </c>
      <c r="T43" s="156" t="e">
        <f t="shared" si="7"/>
        <v>#REF!</v>
      </c>
      <c r="U43" s="156" t="e">
        <f t="shared" si="8"/>
        <v>#REF!</v>
      </c>
      <c r="V43" s="156" t="e">
        <f t="shared" si="9"/>
        <v>#REF!</v>
      </c>
      <c r="W43" s="156" t="e">
        <f t="shared" si="10"/>
        <v>#REF!</v>
      </c>
      <c r="X43" s="156" t="e">
        <f t="shared" si="11"/>
        <v>#REF!</v>
      </c>
      <c r="Y43" s="156" t="e">
        <f t="shared" si="12"/>
        <v>#REF!</v>
      </c>
      <c r="Z43" s="156" t="e">
        <f t="shared" si="13"/>
        <v>#REF!</v>
      </c>
      <c r="AA43" s="156" t="e">
        <f t="shared" si="14"/>
        <v>#REF!</v>
      </c>
      <c r="AB43" s="156" t="e">
        <f t="shared" si="15"/>
        <v>#REF!</v>
      </c>
      <c r="AC43" s="156" t="e">
        <f t="shared" si="16"/>
        <v>#REF!</v>
      </c>
      <c r="AD43" s="156" t="e">
        <f t="shared" si="17"/>
        <v>#REF!</v>
      </c>
      <c r="AE43" s="156" t="e">
        <f>IF(AND(AK43 = 2010,F43 ="2.15"),SUM(#REF!),"0")</f>
        <v>#REF!</v>
      </c>
      <c r="AF43" s="156" t="e">
        <f t="shared" si="18"/>
        <v>#REF!</v>
      </c>
      <c r="AG43" s="156" t="e">
        <f t="shared" si="19"/>
        <v>#REF!</v>
      </c>
      <c r="AH43" s="156" t="e">
        <f t="shared" si="20"/>
        <v>#REF!</v>
      </c>
      <c r="AI43" s="156" t="e">
        <f t="shared" si="21"/>
        <v>#REF!</v>
      </c>
      <c r="AJ43" s="156" t="e">
        <f t="shared" si="22"/>
        <v>#REF!</v>
      </c>
      <c r="AK43" s="157" t="e">
        <f>#REF!</f>
        <v>#REF!</v>
      </c>
      <c r="AL43" s="156" t="e">
        <f>IF(AND(AK43 = 2010,F43 ="1.1"),SUM(#REF!),"")</f>
        <v>#REF!</v>
      </c>
      <c r="AM43" s="156" t="e">
        <f>IF(AND(AK43 = 2010,F43 ="1.2"),SUM(#REF!),"")</f>
        <v>#REF!</v>
      </c>
      <c r="AN43" s="156" t="e">
        <f>IF(AND(AK43 = 2010,F43 ="1.3"),SUM(#REF!),"")</f>
        <v>#REF!</v>
      </c>
      <c r="AO43" s="156" t="e">
        <f>IF(AND(AK43 = 2010,F43 ="1.4"),SUM(#REF!),"")</f>
        <v>#REF!</v>
      </c>
      <c r="AP43" s="156" t="e">
        <f>IF(AND(AK43 = 2010,F43 ="2.1"),SUM(#REF!),"")</f>
        <v>#REF!</v>
      </c>
      <c r="AQ43" s="156" t="e">
        <f>IF(AND(AK43 = 2010,F43 ="2.2"),SUM(#REF!),"")</f>
        <v>#REF!</v>
      </c>
      <c r="AR43" s="156" t="e">
        <f>IF(AND(AK43 = 2010,F43 ="2.3"),SUM(#REF!),"")</f>
        <v>#REF!</v>
      </c>
      <c r="AS43" s="156" t="e">
        <f>IF(AND(AK43 = 2010,F43 ="2.4"),SUM(#REF!),"")</f>
        <v>#REF!</v>
      </c>
      <c r="AT43" s="156" t="e">
        <f>IF(AND(AK43 = 2010,F43 ="2.5"),SUM(#REF!),"")</f>
        <v>#REF!</v>
      </c>
      <c r="AU43" s="156" t="e">
        <f>IF(AND(AK43 = 2010,F43 ="2.6"),SUM(#REF!),"")</f>
        <v>#REF!</v>
      </c>
      <c r="AV43" s="156" t="e">
        <f>IF(AND(AK43 = 2010,F43 ="2.7"),SUM(#REF!),"")</f>
        <v>#REF!</v>
      </c>
      <c r="AW43" s="156" t="e">
        <f>IF(AND(AK43 = 2010,F43 ="2.8"),SUM(#REF!),"")</f>
        <v>#REF!</v>
      </c>
      <c r="AX43" s="156" t="e">
        <f>IF(AND(AK43 = 2010,F43 ="2.9"),SUM(#REF!),"")</f>
        <v>#REF!</v>
      </c>
      <c r="AY43" s="156" t="e">
        <f>IF(AND(AK43 = 2010,F43 ="2.10"),SUM(#REF!),"")</f>
        <v>#REF!</v>
      </c>
      <c r="AZ43" s="156" t="e">
        <f>IF(AND(AK43 = 2010,F43 ="2.11"),SUM(#REF!),"")</f>
        <v>#REF!</v>
      </c>
      <c r="BA43" s="156" t="e">
        <f>IF(AND(AK43 = 2010,F43 ="2.12"),SUM(#REF!),"")</f>
        <v>#REF!</v>
      </c>
      <c r="BB43" s="156" t="e">
        <f>IF(AND(AK43 = 2010,F43 ="2.13"),SUM(#REF!),"")</f>
        <v>#REF!</v>
      </c>
      <c r="BC43" s="156" t="e">
        <f>IF(AND(AK43 = 2010,F43 ="2.14"),SUM(#REF!),"")</f>
        <v>#REF!</v>
      </c>
      <c r="BD43" s="156" t="e">
        <f>IF(AND(AK43 = 2010,F43 ="2.15"),SUM(#REF!),"")</f>
        <v>#REF!</v>
      </c>
      <c r="BE43" s="156" t="e">
        <f>IF(AND(AK43 = 2010,F43 ="3.1"),SUM(#REF!),"")</f>
        <v>#REF!</v>
      </c>
      <c r="BF43" s="156" t="e">
        <f>IF(AND(AK43 = 2010,F43 ="3.2"),SUM(#REF!),"")</f>
        <v>#REF!</v>
      </c>
      <c r="BG43" s="156" t="e">
        <f>IF(AND(AK43 = 2010,F43 ="3.3"),SUM(#REF!),"")</f>
        <v>#REF!</v>
      </c>
      <c r="BH43" s="156" t="e">
        <f>IF(AND(AK43 = 2010,F43 ="3.4"),SUM(#REF!),"")</f>
        <v>#REF!</v>
      </c>
      <c r="BI43" s="156" t="e">
        <f>IF(AND(AK43 = 2010,F43 ="3.5"),SUM(#REF!),"")</f>
        <v>#REF!</v>
      </c>
      <c r="BJ43" s="156" t="e">
        <f>#REF!</f>
        <v>#REF!</v>
      </c>
      <c r="BK43" s="158" t="e">
        <f t="shared" si="23"/>
        <v>#REF!</v>
      </c>
      <c r="BL43" s="158" t="e">
        <f t="shared" si="24"/>
        <v>#REF!</v>
      </c>
      <c r="BM43" s="158" t="e">
        <f t="shared" si="25"/>
        <v>#REF!</v>
      </c>
      <c r="BN43" s="158" t="e">
        <f t="shared" si="26"/>
        <v>#REF!</v>
      </c>
      <c r="BO43" s="158" t="e">
        <f t="shared" si="27"/>
        <v>#REF!</v>
      </c>
      <c r="BP43" s="158" t="e">
        <f t="shared" si="28"/>
        <v>#REF!</v>
      </c>
      <c r="BQ43" s="158" t="e">
        <f t="shared" si="29"/>
        <v>#REF!</v>
      </c>
      <c r="BR43" s="158" t="e">
        <f t="shared" si="30"/>
        <v>#REF!</v>
      </c>
      <c r="BS43" s="158" t="e">
        <f t="shared" si="31"/>
        <v>#REF!</v>
      </c>
      <c r="BT43" s="158" t="e">
        <f t="shared" si="32"/>
        <v>#REF!</v>
      </c>
      <c r="BU43" s="158" t="e">
        <f t="shared" si="33"/>
        <v>#REF!</v>
      </c>
      <c r="BV43" s="158" t="e">
        <f t="shared" si="34"/>
        <v>#REF!</v>
      </c>
      <c r="BW43" s="158" t="e">
        <f t="shared" si="35"/>
        <v>#REF!</v>
      </c>
      <c r="BX43" s="158" t="e">
        <f t="shared" si="36"/>
        <v>#REF!</v>
      </c>
      <c r="BY43" s="158" t="e">
        <f t="shared" si="37"/>
        <v>#REF!</v>
      </c>
      <c r="BZ43" s="158" t="e">
        <f t="shared" si="38"/>
        <v>#REF!</v>
      </c>
      <c r="CA43" s="158" t="e">
        <f t="shared" si="39"/>
        <v>#REF!</v>
      </c>
      <c r="CB43" s="158" t="e">
        <f t="shared" si="40"/>
        <v>#REF!</v>
      </c>
      <c r="CC43" s="158" t="e">
        <f t="shared" si="41"/>
        <v>#REF!</v>
      </c>
      <c r="CD43" s="158" t="e">
        <f t="shared" si="42"/>
        <v>#REF!</v>
      </c>
      <c r="CE43" s="158" t="e">
        <f t="shared" si="43"/>
        <v>#REF!</v>
      </c>
      <c r="CF43" s="158" t="e">
        <f t="shared" si="44"/>
        <v>#REF!</v>
      </c>
      <c r="CG43" s="158" t="e">
        <f t="shared" si="45"/>
        <v>#REF!</v>
      </c>
      <c r="CH43" s="158" t="e">
        <f t="shared" si="46"/>
        <v>#REF!</v>
      </c>
      <c r="CI43" s="159" t="e">
        <f t="shared" si="47"/>
        <v>#REF!</v>
      </c>
      <c r="CJ43" s="160" t="e">
        <f>IF(AND(BJ43 = 2011,F43 ="1.1"),SUM(#REF!),"")</f>
        <v>#REF!</v>
      </c>
      <c r="CK43" s="158" t="e">
        <f>IF(AND(BJ43 = 2011,F43 ="1.2"),SUM(#REF!),"")</f>
        <v>#REF!</v>
      </c>
      <c r="CL43" s="158" t="e">
        <f>IF(AND(BJ43 = 2011,F43 ="1.3"),SUM(#REF!),"")</f>
        <v>#REF!</v>
      </c>
      <c r="CM43" s="158" t="e">
        <f>IF(AND(BJ43 = 2011,F43 ="1.4"),SUM(#REF!),"")</f>
        <v>#REF!</v>
      </c>
      <c r="CN43" s="158" t="e">
        <f>IF(AND(BJ43 = 2011,F43 ="1.5"),SUM(#REF!),"")</f>
        <v>#REF!</v>
      </c>
      <c r="CO43" s="158" t="e">
        <f>IF(AND(BJ43 = 2011,F43 ="2.1"),SUM(#REF!),"")</f>
        <v>#REF!</v>
      </c>
      <c r="CP43" s="158" t="e">
        <f>IF(AND(BJ43 = 2011,F43 ="2.2"),SUM(#REF!),"")</f>
        <v>#REF!</v>
      </c>
      <c r="CQ43" s="158" t="e">
        <f>IF(AND(BJ43 = 2011,F43 ="2.3"),SUM(#REF!),"")</f>
        <v>#REF!</v>
      </c>
      <c r="CR43" s="158" t="e">
        <f>IF(AND(BJ43 = 2011,F43 ="2.4"),SUM(#REF!),"")</f>
        <v>#REF!</v>
      </c>
      <c r="CS43" s="158" t="e">
        <f>IF(AND(BJ43 = 2011,F43 ="2.5"),SUM(#REF!),"")</f>
        <v>#REF!</v>
      </c>
      <c r="CT43" s="158" t="e">
        <f>IF(AND(BJ43 = 2011,F43 ="2.6"),SUM(#REF!),"")</f>
        <v>#REF!</v>
      </c>
      <c r="CU43" s="158" t="e">
        <f>IF(AND(BJ43 = 2011,F43 ="2.7"),SUM(#REF!),"")</f>
        <v>#REF!</v>
      </c>
      <c r="CV43" s="158" t="e">
        <f>IF(AND(BJ43 = 2011,F43 ="2.8"),SUM(#REF!),"")</f>
        <v>#REF!</v>
      </c>
      <c r="CW43" s="158" t="e">
        <f>IF(AND(BJ43 = 2011,F43 ="2.9"),SUM(#REF!),"")</f>
        <v>#REF!</v>
      </c>
      <c r="CX43" s="158" t="e">
        <f>IF(AND(BJ43 = 2011,F43 ="2.10"),SUM(#REF!),"")</f>
        <v>#REF!</v>
      </c>
      <c r="CY43" s="158" t="e">
        <f>IF(AND(BJ43 = 2011,F43 ="2.11"),SUM(#REF!),"")</f>
        <v>#REF!</v>
      </c>
      <c r="CZ43" s="158" t="e">
        <f>IF(AND(BJ43 = 2011,F43 ="2.12"),SUM(#REF!),"")</f>
        <v>#REF!</v>
      </c>
      <c r="DA43" s="158" t="e">
        <f>IF(AND(BJ43 = 2011,F43 ="2.13"),SUM(#REF!),"")</f>
        <v>#REF!</v>
      </c>
      <c r="DB43" s="158" t="e">
        <f>IF(AND(BJ43 = 2011,F43 ="2.14"),SUM(#REF!),"")</f>
        <v>#REF!</v>
      </c>
      <c r="DC43" s="158" t="e">
        <f>IF(AND(BJ43 = 2011,F43 ="2.15"),SUM(#REF!),"")</f>
        <v>#REF!</v>
      </c>
      <c r="DD43" s="158" t="e">
        <f>IF(AND(BJ43 = 2011,F43 ="3.1"),SUM(#REF!),"")</f>
        <v>#REF!</v>
      </c>
      <c r="DE43" s="158" t="e">
        <f>IF(AND(BJ43 = 2011,F43 ="3.2"),SUM(#REF!),"")</f>
        <v>#REF!</v>
      </c>
      <c r="DF43" s="158" t="e">
        <f>IF(AND(BJ43 = 2011,F43 ="3.3"),SUM(#REF!),"")</f>
        <v>#REF!</v>
      </c>
      <c r="DG43" s="158" t="e">
        <f>IF(AND(BJ43 = 2011,F43 ="3.4"),SUM(#REF!),"")</f>
        <v>#REF!</v>
      </c>
      <c r="DH43" s="158" t="e">
        <f>IF(AND(BJ43 = 2011,F43 ="3.5"),SUM(#REF!),"")</f>
        <v>#REF!</v>
      </c>
      <c r="DI43" s="161" t="e">
        <f>#REF!</f>
        <v>#REF!</v>
      </c>
      <c r="DJ43" s="158" t="e">
        <f t="shared" si="48"/>
        <v>#REF!</v>
      </c>
      <c r="DK43" s="158" t="e">
        <f t="shared" si="49"/>
        <v>#REF!</v>
      </c>
      <c r="DL43" s="158" t="e">
        <f t="shared" si="50"/>
        <v>#REF!</v>
      </c>
      <c r="DM43" s="158" t="e">
        <f t="shared" si="51"/>
        <v>#REF!</v>
      </c>
      <c r="DN43" s="158" t="e">
        <f t="shared" si="52"/>
        <v>#REF!</v>
      </c>
      <c r="DO43" s="158" t="e">
        <f t="shared" si="53"/>
        <v>#REF!</v>
      </c>
      <c r="DP43" s="158" t="e">
        <f t="shared" si="54"/>
        <v>#REF!</v>
      </c>
      <c r="DQ43" s="158" t="e">
        <f t="shared" si="55"/>
        <v>#REF!</v>
      </c>
      <c r="DR43" s="158" t="e">
        <f t="shared" si="56"/>
        <v>#REF!</v>
      </c>
      <c r="DS43" s="158" t="e">
        <f t="shared" si="57"/>
        <v>#REF!</v>
      </c>
      <c r="DT43" s="158" t="e">
        <f t="shared" si="58"/>
        <v>#REF!</v>
      </c>
      <c r="DU43" s="158" t="e">
        <f t="shared" si="59"/>
        <v>#REF!</v>
      </c>
      <c r="DV43" s="158" t="e">
        <f t="shared" si="60"/>
        <v>#REF!</v>
      </c>
      <c r="DW43" s="158" t="e">
        <f t="shared" si="61"/>
        <v>#REF!</v>
      </c>
      <c r="DX43" s="158" t="e">
        <f t="shared" si="62"/>
        <v>#REF!</v>
      </c>
      <c r="DY43" s="158" t="e">
        <f t="shared" si="63"/>
        <v>#REF!</v>
      </c>
      <c r="DZ43" s="158" t="e">
        <f t="shared" si="64"/>
        <v>#REF!</v>
      </c>
      <c r="EA43" s="158" t="e">
        <f t="shared" si="65"/>
        <v>#REF!</v>
      </c>
      <c r="EB43" s="158" t="e">
        <f t="shared" si="66"/>
        <v>#REF!</v>
      </c>
      <c r="EC43" s="158" t="e">
        <f t="shared" si="67"/>
        <v>#REF!</v>
      </c>
      <c r="ED43" s="158" t="e">
        <f t="shared" si="68"/>
        <v>#REF!</v>
      </c>
      <c r="EE43" s="158" t="e">
        <f t="shared" si="69"/>
        <v>#REF!</v>
      </c>
      <c r="EF43" s="158" t="e">
        <f t="shared" si="70"/>
        <v>#REF!</v>
      </c>
      <c r="EG43" s="158" t="e">
        <f t="shared" si="71"/>
        <v>#REF!</v>
      </c>
      <c r="EH43" s="159" t="e">
        <f t="shared" si="72"/>
        <v>#REF!</v>
      </c>
      <c r="EI43" s="156" t="e">
        <f>IF(AND(DI43 = 2012,F43 ="1.1"),SUM(#REF!),"")</f>
        <v>#REF!</v>
      </c>
      <c r="EJ43" s="156" t="e">
        <f>IF(AND(DI43 = 2012,F43 ="1.2"),SUM(#REF!),"")</f>
        <v>#REF!</v>
      </c>
      <c r="EK43" s="156" t="e">
        <f>IF(AND(DI43 = 2012,F43 ="1.3"),SUM(#REF!),"")</f>
        <v>#REF!</v>
      </c>
      <c r="EL43" s="156" t="e">
        <f>IF(AND(DI43 = 2012,F43 ="1.4"),SUM(#REF!),"")</f>
        <v>#REF!</v>
      </c>
      <c r="EM43" s="156" t="e">
        <f>IF(AND(DI43 = 2012,F43 ="1.5"),SUM(#REF!),"")</f>
        <v>#REF!</v>
      </c>
      <c r="EN43" s="156" t="e">
        <f>IF(AND(DI43 = 2012,F43 ="2.1"),SUM(#REF!),"")</f>
        <v>#REF!</v>
      </c>
      <c r="EO43" s="156" t="e">
        <f>IF(AND(DI43 = 2012,F43 ="2.2"),SUM(#REF!),"")</f>
        <v>#REF!</v>
      </c>
      <c r="EP43" s="156" t="e">
        <f>IF(AND(DI43 = 2012,F43 ="2.3"),SUM(#REF!),"")</f>
        <v>#REF!</v>
      </c>
      <c r="EQ43" s="156" t="e">
        <f>IF(AND(DI43 = 2012,F43 ="2.4"),SUM(#REF!),"")</f>
        <v>#REF!</v>
      </c>
      <c r="ER43" s="156" t="e">
        <f>IF(AND(DI43 = 2012,F43 ="2.5"),SUM(#REF!),"")</f>
        <v>#REF!</v>
      </c>
      <c r="ES43" s="156" t="e">
        <f>IF(AND(DI43 = 2012,F43 ="2.6"),SUM(#REF!),"")</f>
        <v>#REF!</v>
      </c>
      <c r="ET43" s="156" t="e">
        <f>IF(AND(DI43 = 2012,F43 ="2.7"),SUM(#REF!),"")</f>
        <v>#REF!</v>
      </c>
      <c r="EU43" s="156" t="e">
        <f>IF(AND(DI43 = 2012,F43 ="2.8"),SUM(#REF!),"")</f>
        <v>#REF!</v>
      </c>
      <c r="EV43" s="156" t="e">
        <f>IF(AND(DI43 = 2012,F43 ="2.9"),SUM(#REF!),"")</f>
        <v>#REF!</v>
      </c>
      <c r="EW43" s="156" t="e">
        <f>IF(AND(DI43 = 2012,F43 ="2.10"),SUM(#REF!),"")</f>
        <v>#REF!</v>
      </c>
      <c r="EX43" s="156" t="e">
        <f>IF(AND(DI43 = 2012,F43 ="2.11"),SUM(#REF!),"")</f>
        <v>#REF!</v>
      </c>
      <c r="EY43" s="156" t="e">
        <f>IF(AND(DI43 = 2012,F43 ="2.12"),SUM(#REF!),"")</f>
        <v>#REF!</v>
      </c>
      <c r="EZ43" s="156" t="e">
        <f>IF(AND(DI43 = 2012,F43 ="2.13"),SUM(#REF!),"")</f>
        <v>#REF!</v>
      </c>
      <c r="FA43" s="156" t="e">
        <f>IF(AND(DI43 = 2012,F43 ="2.14"),SUM(#REF!),"")</f>
        <v>#REF!</v>
      </c>
      <c r="FB43" s="156" t="e">
        <f>IF(AND(DI43 = 2012,F43 ="2.15"),SUM(#REF!),"")</f>
        <v>#REF!</v>
      </c>
      <c r="FC43" s="156" t="e">
        <f>IF(AND(DI43 = 2012,F43 ="3.1"),SUM(#REF!),"")</f>
        <v>#REF!</v>
      </c>
      <c r="FD43" s="156" t="e">
        <f>IF(AND(DI43 = 2012,F43 ="3.2"),SUM(#REF!),"")</f>
        <v>#REF!</v>
      </c>
      <c r="FE43" s="156" t="e">
        <f>IF(AND(DI43 = 2012,F43 ="3.3"),SUM(#REF!),"")</f>
        <v>#REF!</v>
      </c>
      <c r="FF43" s="156" t="e">
        <f>IF(AND(DI43 = 2012,F43 ="3.4"),SUM(#REF!),"")</f>
        <v>#REF!</v>
      </c>
      <c r="FG43" s="156" t="e">
        <f>IF(AND(DI43 = 2012,F43 ="3.5"),SUM(#REF!),"")</f>
        <v>#REF!</v>
      </c>
      <c r="FI43" s="169" t="s">
        <v>83</v>
      </c>
    </row>
    <row r="44" spans="1:165" s="173" customFormat="1" ht="12.75" x14ac:dyDescent="0.2">
      <c r="A44" s="163">
        <f>1+A43</f>
        <v>25</v>
      </c>
      <c r="B44" s="146"/>
      <c r="C44" s="147"/>
      <c r="D44" s="148"/>
      <c r="E44" s="149"/>
      <c r="F44" s="150"/>
      <c r="G44" s="148"/>
      <c r="H44" s="148"/>
      <c r="I44" s="170"/>
      <c r="J44" s="152"/>
      <c r="K44" s="153"/>
      <c r="L44" s="154"/>
      <c r="M44" s="155" t="e">
        <f t="shared" si="0"/>
        <v>#REF!</v>
      </c>
      <c r="N44" s="156" t="e">
        <f t="shared" si="1"/>
        <v>#REF!</v>
      </c>
      <c r="O44" s="156" t="e">
        <f t="shared" si="2"/>
        <v>#REF!</v>
      </c>
      <c r="P44" s="156" t="e">
        <f t="shared" si="3"/>
        <v>#REF!</v>
      </c>
      <c r="Q44" s="156" t="e">
        <f t="shared" si="4"/>
        <v>#REF!</v>
      </c>
      <c r="R44" s="156" t="e">
        <f t="shared" si="5"/>
        <v>#REF!</v>
      </c>
      <c r="S44" s="156" t="e">
        <f t="shared" si="6"/>
        <v>#REF!</v>
      </c>
      <c r="T44" s="156" t="e">
        <f t="shared" si="7"/>
        <v>#REF!</v>
      </c>
      <c r="U44" s="156" t="e">
        <f t="shared" si="8"/>
        <v>#REF!</v>
      </c>
      <c r="V44" s="156" t="e">
        <f t="shared" si="9"/>
        <v>#REF!</v>
      </c>
      <c r="W44" s="156" t="e">
        <f t="shared" si="10"/>
        <v>#REF!</v>
      </c>
      <c r="X44" s="156" t="e">
        <f t="shared" si="11"/>
        <v>#REF!</v>
      </c>
      <c r="Y44" s="156" t="e">
        <f t="shared" si="12"/>
        <v>#REF!</v>
      </c>
      <c r="Z44" s="156" t="e">
        <f t="shared" si="13"/>
        <v>#REF!</v>
      </c>
      <c r="AA44" s="156" t="e">
        <f t="shared" si="14"/>
        <v>#REF!</v>
      </c>
      <c r="AB44" s="156" t="e">
        <f t="shared" si="15"/>
        <v>#REF!</v>
      </c>
      <c r="AC44" s="156" t="e">
        <f t="shared" si="16"/>
        <v>#REF!</v>
      </c>
      <c r="AD44" s="156" t="e">
        <f t="shared" si="17"/>
        <v>#REF!</v>
      </c>
      <c r="AE44" s="156" t="e">
        <f>IF(AND(AK44 = 2010,F44 ="2.15"),SUM(#REF!),"0")</f>
        <v>#REF!</v>
      </c>
      <c r="AF44" s="156" t="e">
        <f t="shared" si="18"/>
        <v>#REF!</v>
      </c>
      <c r="AG44" s="156" t="e">
        <f t="shared" si="19"/>
        <v>#REF!</v>
      </c>
      <c r="AH44" s="156" t="e">
        <f t="shared" si="20"/>
        <v>#REF!</v>
      </c>
      <c r="AI44" s="156" t="e">
        <f t="shared" si="21"/>
        <v>#REF!</v>
      </c>
      <c r="AJ44" s="156" t="e">
        <f t="shared" si="22"/>
        <v>#REF!</v>
      </c>
      <c r="AK44" s="157" t="e">
        <f>#REF!</f>
        <v>#REF!</v>
      </c>
      <c r="AL44" s="156" t="e">
        <f>IF(AND(AK44 = 2010,F44 ="1.1"),SUM(#REF!),"")</f>
        <v>#REF!</v>
      </c>
      <c r="AM44" s="156" t="e">
        <f>IF(AND(AK44 = 2010,F44 ="1.2"),SUM(#REF!),"")</f>
        <v>#REF!</v>
      </c>
      <c r="AN44" s="156" t="e">
        <f>IF(AND(AK44 = 2010,F44 ="1.3"),SUM(#REF!),"")</f>
        <v>#REF!</v>
      </c>
      <c r="AO44" s="156" t="e">
        <f>IF(AND(AK44 = 2010,F44 ="1.4"),SUM(#REF!),"")</f>
        <v>#REF!</v>
      </c>
      <c r="AP44" s="156" t="e">
        <f>IF(AND(AK44 = 2010,F44 ="2.1"),SUM(#REF!),"")</f>
        <v>#REF!</v>
      </c>
      <c r="AQ44" s="156" t="e">
        <f>IF(AND(AK44 = 2010,F44 ="2.2"),SUM(#REF!),"")</f>
        <v>#REF!</v>
      </c>
      <c r="AR44" s="156" t="e">
        <f>IF(AND(AK44 = 2010,F44 ="2.3"),SUM(#REF!),"")</f>
        <v>#REF!</v>
      </c>
      <c r="AS44" s="156" t="e">
        <f>IF(AND(AK44 = 2010,F44 ="2.4"),SUM(#REF!),"")</f>
        <v>#REF!</v>
      </c>
      <c r="AT44" s="156" t="e">
        <f>IF(AND(AK44 = 2010,F44 ="2.5"),SUM(#REF!),"")</f>
        <v>#REF!</v>
      </c>
      <c r="AU44" s="156" t="e">
        <f>IF(AND(AK44 = 2010,F44 ="2.6"),SUM(#REF!),"")</f>
        <v>#REF!</v>
      </c>
      <c r="AV44" s="156" t="e">
        <f>IF(AND(AK44 = 2010,F44 ="2.7"),SUM(#REF!),"")</f>
        <v>#REF!</v>
      </c>
      <c r="AW44" s="156" t="e">
        <f>IF(AND(AK44 = 2010,F44 ="2.8"),SUM(#REF!),"")</f>
        <v>#REF!</v>
      </c>
      <c r="AX44" s="156" t="e">
        <f>IF(AND(AK44 = 2010,F44 ="2.9"),SUM(#REF!),"")</f>
        <v>#REF!</v>
      </c>
      <c r="AY44" s="156" t="e">
        <f>IF(AND(AK44 = 2010,F44 ="2.10"),SUM(#REF!),"")</f>
        <v>#REF!</v>
      </c>
      <c r="AZ44" s="156" t="e">
        <f>IF(AND(AK44 = 2010,F44 ="2.11"),SUM(#REF!),"")</f>
        <v>#REF!</v>
      </c>
      <c r="BA44" s="156" t="e">
        <f>IF(AND(AK44 = 2010,F44 ="2.12"),SUM(#REF!),"")</f>
        <v>#REF!</v>
      </c>
      <c r="BB44" s="156" t="e">
        <f>IF(AND(AK44 = 2010,F44 ="2.13"),SUM(#REF!),"")</f>
        <v>#REF!</v>
      </c>
      <c r="BC44" s="156" t="e">
        <f>IF(AND(AK44 = 2010,F44 ="2.14"),SUM(#REF!),"")</f>
        <v>#REF!</v>
      </c>
      <c r="BD44" s="156" t="e">
        <f>IF(AND(AK44 = 2010,F44 ="2.15"),SUM(#REF!),"")</f>
        <v>#REF!</v>
      </c>
      <c r="BE44" s="156" t="e">
        <f>IF(AND(AK44 = 2010,F44 ="3.1"),SUM(#REF!),"")</f>
        <v>#REF!</v>
      </c>
      <c r="BF44" s="156" t="e">
        <f>IF(AND(AK44 = 2010,F44 ="3.2"),SUM(#REF!),"")</f>
        <v>#REF!</v>
      </c>
      <c r="BG44" s="156" t="e">
        <f>IF(AND(AK44 = 2010,F44 ="3.3"),SUM(#REF!),"")</f>
        <v>#REF!</v>
      </c>
      <c r="BH44" s="156" t="e">
        <f>IF(AND(AK44 = 2010,F44 ="3.4"),SUM(#REF!),"")</f>
        <v>#REF!</v>
      </c>
      <c r="BI44" s="156" t="e">
        <f>IF(AND(AK44 = 2010,F44 ="3.5"),SUM(#REF!),"")</f>
        <v>#REF!</v>
      </c>
      <c r="BJ44" s="156" t="e">
        <f>#REF!</f>
        <v>#REF!</v>
      </c>
      <c r="BK44" s="158" t="e">
        <f t="shared" si="23"/>
        <v>#REF!</v>
      </c>
      <c r="BL44" s="158" t="e">
        <f t="shared" si="24"/>
        <v>#REF!</v>
      </c>
      <c r="BM44" s="158" t="e">
        <f t="shared" si="25"/>
        <v>#REF!</v>
      </c>
      <c r="BN44" s="158" t="e">
        <f t="shared" si="26"/>
        <v>#REF!</v>
      </c>
      <c r="BO44" s="158" t="e">
        <f t="shared" si="27"/>
        <v>#REF!</v>
      </c>
      <c r="BP44" s="158" t="e">
        <f t="shared" si="28"/>
        <v>#REF!</v>
      </c>
      <c r="BQ44" s="158" t="e">
        <f t="shared" si="29"/>
        <v>#REF!</v>
      </c>
      <c r="BR44" s="158" t="e">
        <f t="shared" si="30"/>
        <v>#REF!</v>
      </c>
      <c r="BS44" s="158" t="e">
        <f t="shared" si="31"/>
        <v>#REF!</v>
      </c>
      <c r="BT44" s="158" t="e">
        <f t="shared" si="32"/>
        <v>#REF!</v>
      </c>
      <c r="BU44" s="158" t="e">
        <f t="shared" si="33"/>
        <v>#REF!</v>
      </c>
      <c r="BV44" s="158" t="e">
        <f t="shared" si="34"/>
        <v>#REF!</v>
      </c>
      <c r="BW44" s="158" t="e">
        <f t="shared" si="35"/>
        <v>#REF!</v>
      </c>
      <c r="BX44" s="158" t="e">
        <f t="shared" si="36"/>
        <v>#REF!</v>
      </c>
      <c r="BY44" s="158" t="e">
        <f t="shared" si="37"/>
        <v>#REF!</v>
      </c>
      <c r="BZ44" s="158" t="e">
        <f t="shared" si="38"/>
        <v>#REF!</v>
      </c>
      <c r="CA44" s="158" t="e">
        <f t="shared" si="39"/>
        <v>#REF!</v>
      </c>
      <c r="CB44" s="158" t="e">
        <f t="shared" si="40"/>
        <v>#REF!</v>
      </c>
      <c r="CC44" s="158" t="e">
        <f t="shared" si="41"/>
        <v>#REF!</v>
      </c>
      <c r="CD44" s="158" t="e">
        <f t="shared" si="42"/>
        <v>#REF!</v>
      </c>
      <c r="CE44" s="158" t="e">
        <f t="shared" si="43"/>
        <v>#REF!</v>
      </c>
      <c r="CF44" s="158" t="e">
        <f t="shared" si="44"/>
        <v>#REF!</v>
      </c>
      <c r="CG44" s="158" t="e">
        <f t="shared" si="45"/>
        <v>#REF!</v>
      </c>
      <c r="CH44" s="158" t="e">
        <f t="shared" si="46"/>
        <v>#REF!</v>
      </c>
      <c r="CI44" s="159" t="e">
        <f t="shared" si="47"/>
        <v>#REF!</v>
      </c>
      <c r="CJ44" s="160" t="e">
        <f>IF(AND(BJ44 = 2011,F44 ="1.1"),SUM(#REF!),"")</f>
        <v>#REF!</v>
      </c>
      <c r="CK44" s="158" t="e">
        <f>IF(AND(BJ44 = 2011,F44 ="1.2"),SUM(#REF!),"")</f>
        <v>#REF!</v>
      </c>
      <c r="CL44" s="158" t="e">
        <f>IF(AND(BJ44 = 2011,F44 ="1.3"),SUM(#REF!),"")</f>
        <v>#REF!</v>
      </c>
      <c r="CM44" s="158" t="e">
        <f>IF(AND(BJ44 = 2011,F44 ="1.4"),SUM(#REF!),"")</f>
        <v>#REF!</v>
      </c>
      <c r="CN44" s="158" t="e">
        <f>IF(AND(BJ44 = 2011,F44 ="1.5"),SUM(#REF!),"")</f>
        <v>#REF!</v>
      </c>
      <c r="CO44" s="158" t="e">
        <f>IF(AND(BJ44 = 2011,F44 ="2.1"),SUM(#REF!),"")</f>
        <v>#REF!</v>
      </c>
      <c r="CP44" s="158" t="e">
        <f>IF(AND(BJ44 = 2011,F44 ="2.2"),SUM(#REF!),"")</f>
        <v>#REF!</v>
      </c>
      <c r="CQ44" s="158" t="e">
        <f>IF(AND(BJ44 = 2011,F44 ="2.3"),SUM(#REF!),"")</f>
        <v>#REF!</v>
      </c>
      <c r="CR44" s="158" t="e">
        <f>IF(AND(BJ44 = 2011,F44 ="2.4"),SUM(#REF!),"")</f>
        <v>#REF!</v>
      </c>
      <c r="CS44" s="158" t="e">
        <f>IF(AND(BJ44 = 2011,F44 ="2.5"),SUM(#REF!),"")</f>
        <v>#REF!</v>
      </c>
      <c r="CT44" s="158" t="e">
        <f>IF(AND(BJ44 = 2011,F44 ="2.6"),SUM(#REF!),"")</f>
        <v>#REF!</v>
      </c>
      <c r="CU44" s="158" t="e">
        <f>IF(AND(BJ44 = 2011,F44 ="2.7"),SUM(#REF!),"")</f>
        <v>#REF!</v>
      </c>
      <c r="CV44" s="158" t="e">
        <f>IF(AND(BJ44 = 2011,F44 ="2.8"),SUM(#REF!),"")</f>
        <v>#REF!</v>
      </c>
      <c r="CW44" s="158" t="e">
        <f>IF(AND(BJ44 = 2011,F44 ="2.9"),SUM(#REF!),"")</f>
        <v>#REF!</v>
      </c>
      <c r="CX44" s="158" t="e">
        <f>IF(AND(BJ44 = 2011,F44 ="2.10"),SUM(#REF!),"")</f>
        <v>#REF!</v>
      </c>
      <c r="CY44" s="158" t="e">
        <f>IF(AND(BJ44 = 2011,F44 ="2.11"),SUM(#REF!),"")</f>
        <v>#REF!</v>
      </c>
      <c r="CZ44" s="158" t="e">
        <f>IF(AND(BJ44 = 2011,F44 ="2.12"),SUM(#REF!),"")</f>
        <v>#REF!</v>
      </c>
      <c r="DA44" s="158" t="e">
        <f>IF(AND(BJ44 = 2011,F44 ="2.13"),SUM(#REF!),"")</f>
        <v>#REF!</v>
      </c>
      <c r="DB44" s="158" t="e">
        <f>IF(AND(BJ44 = 2011,F44 ="2.14"),SUM(#REF!),"")</f>
        <v>#REF!</v>
      </c>
      <c r="DC44" s="158" t="e">
        <f>IF(AND(BJ44 = 2011,F44 ="2.15"),SUM(#REF!),"")</f>
        <v>#REF!</v>
      </c>
      <c r="DD44" s="158" t="e">
        <f>IF(AND(BJ44 = 2011,F44 ="3.1"),SUM(#REF!),"")</f>
        <v>#REF!</v>
      </c>
      <c r="DE44" s="158" t="e">
        <f>IF(AND(BJ44 = 2011,F44 ="3.2"),SUM(#REF!),"")</f>
        <v>#REF!</v>
      </c>
      <c r="DF44" s="158" t="e">
        <f>IF(AND(BJ44 = 2011,F44 ="3.3"),SUM(#REF!),"")</f>
        <v>#REF!</v>
      </c>
      <c r="DG44" s="158" t="e">
        <f>IF(AND(BJ44 = 2011,F44 ="3.4"),SUM(#REF!),"")</f>
        <v>#REF!</v>
      </c>
      <c r="DH44" s="158" t="e">
        <f>IF(AND(BJ44 = 2011,F44 ="3.5"),SUM(#REF!),"")</f>
        <v>#REF!</v>
      </c>
      <c r="DI44" s="161" t="e">
        <f>#REF!</f>
        <v>#REF!</v>
      </c>
      <c r="DJ44" s="158" t="e">
        <f t="shared" si="48"/>
        <v>#REF!</v>
      </c>
      <c r="DK44" s="158" t="e">
        <f t="shared" si="49"/>
        <v>#REF!</v>
      </c>
      <c r="DL44" s="158" t="e">
        <f t="shared" si="50"/>
        <v>#REF!</v>
      </c>
      <c r="DM44" s="158" t="e">
        <f t="shared" si="51"/>
        <v>#REF!</v>
      </c>
      <c r="DN44" s="158" t="e">
        <f t="shared" si="52"/>
        <v>#REF!</v>
      </c>
      <c r="DO44" s="158" t="e">
        <f t="shared" si="53"/>
        <v>#REF!</v>
      </c>
      <c r="DP44" s="158" t="e">
        <f t="shared" si="54"/>
        <v>#REF!</v>
      </c>
      <c r="DQ44" s="158" t="e">
        <f t="shared" si="55"/>
        <v>#REF!</v>
      </c>
      <c r="DR44" s="158" t="e">
        <f t="shared" si="56"/>
        <v>#REF!</v>
      </c>
      <c r="DS44" s="158" t="e">
        <f t="shared" si="57"/>
        <v>#REF!</v>
      </c>
      <c r="DT44" s="158" t="e">
        <f t="shared" si="58"/>
        <v>#REF!</v>
      </c>
      <c r="DU44" s="158" t="e">
        <f t="shared" si="59"/>
        <v>#REF!</v>
      </c>
      <c r="DV44" s="158" t="e">
        <f t="shared" si="60"/>
        <v>#REF!</v>
      </c>
      <c r="DW44" s="158" t="e">
        <f t="shared" si="61"/>
        <v>#REF!</v>
      </c>
      <c r="DX44" s="158" t="e">
        <f t="shared" si="62"/>
        <v>#REF!</v>
      </c>
      <c r="DY44" s="158" t="e">
        <f t="shared" si="63"/>
        <v>#REF!</v>
      </c>
      <c r="DZ44" s="158" t="e">
        <f t="shared" si="64"/>
        <v>#REF!</v>
      </c>
      <c r="EA44" s="158" t="e">
        <f t="shared" si="65"/>
        <v>#REF!</v>
      </c>
      <c r="EB44" s="158" t="e">
        <f t="shared" si="66"/>
        <v>#REF!</v>
      </c>
      <c r="EC44" s="158" t="e">
        <f t="shared" si="67"/>
        <v>#REF!</v>
      </c>
      <c r="ED44" s="158" t="e">
        <f t="shared" si="68"/>
        <v>#REF!</v>
      </c>
      <c r="EE44" s="158" t="e">
        <f t="shared" si="69"/>
        <v>#REF!</v>
      </c>
      <c r="EF44" s="158" t="e">
        <f t="shared" si="70"/>
        <v>#REF!</v>
      </c>
      <c r="EG44" s="158" t="e">
        <f t="shared" si="71"/>
        <v>#REF!</v>
      </c>
      <c r="EH44" s="159" t="e">
        <f t="shared" si="72"/>
        <v>#REF!</v>
      </c>
      <c r="EI44" s="156" t="e">
        <f>IF(AND(DI44 = 2012,F44 ="1.1"),SUM(#REF!),"")</f>
        <v>#REF!</v>
      </c>
      <c r="EJ44" s="156" t="e">
        <f>IF(AND(DI44 = 2012,F44 ="1.2"),SUM(#REF!),"")</f>
        <v>#REF!</v>
      </c>
      <c r="EK44" s="156" t="e">
        <f>IF(AND(DI44 = 2012,F44 ="1.3"),SUM(#REF!),"")</f>
        <v>#REF!</v>
      </c>
      <c r="EL44" s="156" t="e">
        <f>IF(AND(DI44 = 2012,F44 ="1.4"),SUM(#REF!),"")</f>
        <v>#REF!</v>
      </c>
      <c r="EM44" s="156" t="e">
        <f>IF(AND(DI44 = 2012,F44 ="1.5"),SUM(#REF!),"")</f>
        <v>#REF!</v>
      </c>
      <c r="EN44" s="156" t="e">
        <f>IF(AND(DI44 = 2012,F44 ="2.1"),SUM(#REF!),"")</f>
        <v>#REF!</v>
      </c>
      <c r="EO44" s="156" t="e">
        <f>IF(AND(DI44 = 2012,F44 ="2.2"),SUM(#REF!),"")</f>
        <v>#REF!</v>
      </c>
      <c r="EP44" s="156" t="e">
        <f>IF(AND(DI44 = 2012,F44 ="2.3"),SUM(#REF!),"")</f>
        <v>#REF!</v>
      </c>
      <c r="EQ44" s="156" t="e">
        <f>IF(AND(DI44 = 2012,F44 ="2.4"),SUM(#REF!),"")</f>
        <v>#REF!</v>
      </c>
      <c r="ER44" s="156" t="e">
        <f>IF(AND(DI44 = 2012,F44 ="2.5"),SUM(#REF!),"")</f>
        <v>#REF!</v>
      </c>
      <c r="ES44" s="156" t="e">
        <f>IF(AND(DI44 = 2012,F44 ="2.6"),SUM(#REF!),"")</f>
        <v>#REF!</v>
      </c>
      <c r="ET44" s="156" t="e">
        <f>IF(AND(DI44 = 2012,F44 ="2.7"),SUM(#REF!),"")</f>
        <v>#REF!</v>
      </c>
      <c r="EU44" s="156" t="e">
        <f>IF(AND(DI44 = 2012,F44 ="2.8"),SUM(#REF!),"")</f>
        <v>#REF!</v>
      </c>
      <c r="EV44" s="156" t="e">
        <f>IF(AND(DI44 = 2012,F44 ="2.9"),SUM(#REF!),"")</f>
        <v>#REF!</v>
      </c>
      <c r="EW44" s="156" t="e">
        <f>IF(AND(DI44 = 2012,F44 ="2.10"),SUM(#REF!),"")</f>
        <v>#REF!</v>
      </c>
      <c r="EX44" s="156" t="e">
        <f>IF(AND(DI44 = 2012,F44 ="2.11"),SUM(#REF!),"")</f>
        <v>#REF!</v>
      </c>
      <c r="EY44" s="156" t="e">
        <f>IF(AND(DI44 = 2012,F44 ="2.12"),SUM(#REF!),"")</f>
        <v>#REF!</v>
      </c>
      <c r="EZ44" s="156" t="e">
        <f>IF(AND(DI44 = 2012,F44 ="2.13"),SUM(#REF!),"")</f>
        <v>#REF!</v>
      </c>
      <c r="FA44" s="156" t="e">
        <f>IF(AND(DI44 = 2012,F44 ="2.14"),SUM(#REF!),"")</f>
        <v>#REF!</v>
      </c>
      <c r="FB44" s="156" t="e">
        <f>IF(AND(DI44 = 2012,F44 ="2.15"),SUM(#REF!),"")</f>
        <v>#REF!</v>
      </c>
      <c r="FC44" s="156" t="e">
        <f>IF(AND(DI44 = 2012,F44 ="3.1"),SUM(#REF!),"")</f>
        <v>#REF!</v>
      </c>
      <c r="FD44" s="156" t="e">
        <f>IF(AND(DI44 = 2012,F44 ="3.2"),SUM(#REF!),"")</f>
        <v>#REF!</v>
      </c>
      <c r="FE44" s="156" t="e">
        <f>IF(AND(DI44 = 2012,F44 ="3.3"),SUM(#REF!),"")</f>
        <v>#REF!</v>
      </c>
      <c r="FF44" s="156" t="e">
        <f>IF(AND(DI44 = 2012,F44 ="3.4"),SUM(#REF!),"")</f>
        <v>#REF!</v>
      </c>
      <c r="FG44" s="156" t="e">
        <f>IF(AND(DI44 = 2012,F44 ="3.5"),SUM(#REF!),"")</f>
        <v>#REF!</v>
      </c>
      <c r="FI44" s="169" t="s">
        <v>84</v>
      </c>
    </row>
    <row r="45" spans="1:165" s="173" customFormat="1" ht="12.75" x14ac:dyDescent="0.2">
      <c r="A45" s="163">
        <f>1+A44</f>
        <v>26</v>
      </c>
      <c r="B45" s="146"/>
      <c r="C45" s="147"/>
      <c r="D45" s="148"/>
      <c r="E45" s="149"/>
      <c r="F45" s="150"/>
      <c r="G45" s="148"/>
      <c r="H45" s="148"/>
      <c r="I45" s="170"/>
      <c r="J45" s="152"/>
      <c r="K45" s="153"/>
      <c r="L45" s="154"/>
      <c r="M45" s="155" t="e">
        <f t="shared" si="0"/>
        <v>#REF!</v>
      </c>
      <c r="N45" s="156" t="e">
        <f t="shared" si="1"/>
        <v>#REF!</v>
      </c>
      <c r="O45" s="156" t="e">
        <f t="shared" si="2"/>
        <v>#REF!</v>
      </c>
      <c r="P45" s="156" t="e">
        <f t="shared" si="3"/>
        <v>#REF!</v>
      </c>
      <c r="Q45" s="156" t="e">
        <f t="shared" si="4"/>
        <v>#REF!</v>
      </c>
      <c r="R45" s="156" t="e">
        <f t="shared" si="5"/>
        <v>#REF!</v>
      </c>
      <c r="S45" s="156" t="e">
        <f t="shared" si="6"/>
        <v>#REF!</v>
      </c>
      <c r="T45" s="156" t="e">
        <f t="shared" si="7"/>
        <v>#REF!</v>
      </c>
      <c r="U45" s="156" t="e">
        <f t="shared" si="8"/>
        <v>#REF!</v>
      </c>
      <c r="V45" s="156" t="e">
        <f t="shared" si="9"/>
        <v>#REF!</v>
      </c>
      <c r="W45" s="156" t="e">
        <f t="shared" si="10"/>
        <v>#REF!</v>
      </c>
      <c r="X45" s="156" t="e">
        <f t="shared" si="11"/>
        <v>#REF!</v>
      </c>
      <c r="Y45" s="156" t="e">
        <f t="shared" si="12"/>
        <v>#REF!</v>
      </c>
      <c r="Z45" s="156" t="e">
        <f t="shared" si="13"/>
        <v>#REF!</v>
      </c>
      <c r="AA45" s="156" t="e">
        <f t="shared" si="14"/>
        <v>#REF!</v>
      </c>
      <c r="AB45" s="156" t="e">
        <f t="shared" si="15"/>
        <v>#REF!</v>
      </c>
      <c r="AC45" s="156" t="e">
        <f t="shared" si="16"/>
        <v>#REF!</v>
      </c>
      <c r="AD45" s="156" t="e">
        <f t="shared" si="17"/>
        <v>#REF!</v>
      </c>
      <c r="AE45" s="156" t="e">
        <f>IF(AND(AK45 = 2010,F45 ="2.15"),SUM(#REF!),"0")</f>
        <v>#REF!</v>
      </c>
      <c r="AF45" s="156" t="e">
        <f t="shared" si="18"/>
        <v>#REF!</v>
      </c>
      <c r="AG45" s="156" t="e">
        <f t="shared" si="19"/>
        <v>#REF!</v>
      </c>
      <c r="AH45" s="156" t="e">
        <f t="shared" si="20"/>
        <v>#REF!</v>
      </c>
      <c r="AI45" s="156" t="e">
        <f t="shared" si="21"/>
        <v>#REF!</v>
      </c>
      <c r="AJ45" s="156" t="e">
        <f t="shared" si="22"/>
        <v>#REF!</v>
      </c>
      <c r="AK45" s="157" t="e">
        <f>#REF!</f>
        <v>#REF!</v>
      </c>
      <c r="AL45" s="156" t="e">
        <f>IF(AND(AK45 = 2010,F45 ="1.1"),SUM(#REF!),"")</f>
        <v>#REF!</v>
      </c>
      <c r="AM45" s="156" t="e">
        <f>IF(AND(AK45 = 2010,F45 ="1.2"),SUM(#REF!),"")</f>
        <v>#REF!</v>
      </c>
      <c r="AN45" s="156" t="e">
        <f>IF(AND(AK45 = 2010,F45 ="1.3"),SUM(#REF!),"")</f>
        <v>#REF!</v>
      </c>
      <c r="AO45" s="156" t="e">
        <f>IF(AND(AK45 = 2010,F45 ="1.4"),SUM(#REF!),"")</f>
        <v>#REF!</v>
      </c>
      <c r="AP45" s="156" t="e">
        <f>IF(AND(AK45 = 2010,F45 ="2.1"),SUM(#REF!),"")</f>
        <v>#REF!</v>
      </c>
      <c r="AQ45" s="156" t="e">
        <f>IF(AND(AK45 = 2010,F45 ="2.2"),SUM(#REF!),"")</f>
        <v>#REF!</v>
      </c>
      <c r="AR45" s="156" t="e">
        <f>IF(AND(AK45 = 2010,F45 ="2.3"),SUM(#REF!),"")</f>
        <v>#REF!</v>
      </c>
      <c r="AS45" s="156" t="e">
        <f>IF(AND(AK45 = 2010,F45 ="2.4"),SUM(#REF!),"")</f>
        <v>#REF!</v>
      </c>
      <c r="AT45" s="156" t="e">
        <f>IF(AND(AK45 = 2010,F45 ="2.5"),SUM(#REF!),"")</f>
        <v>#REF!</v>
      </c>
      <c r="AU45" s="156" t="e">
        <f>IF(AND(AK45 = 2010,F45 ="2.6"),SUM(#REF!),"")</f>
        <v>#REF!</v>
      </c>
      <c r="AV45" s="156" t="e">
        <f>IF(AND(AK45 = 2010,F45 ="2.7"),SUM(#REF!),"")</f>
        <v>#REF!</v>
      </c>
      <c r="AW45" s="156" t="e">
        <f>IF(AND(AK45 = 2010,F45 ="2.8"),SUM(#REF!),"")</f>
        <v>#REF!</v>
      </c>
      <c r="AX45" s="156" t="e">
        <f>IF(AND(AK45 = 2010,F45 ="2.9"),SUM(#REF!),"")</f>
        <v>#REF!</v>
      </c>
      <c r="AY45" s="156" t="e">
        <f>IF(AND(AK45 = 2010,F45 ="2.10"),SUM(#REF!),"")</f>
        <v>#REF!</v>
      </c>
      <c r="AZ45" s="156" t="e">
        <f>IF(AND(AK45 = 2010,F45 ="2.11"),SUM(#REF!),"")</f>
        <v>#REF!</v>
      </c>
      <c r="BA45" s="156" t="e">
        <f>IF(AND(AK45 = 2010,F45 ="2.12"),SUM(#REF!),"")</f>
        <v>#REF!</v>
      </c>
      <c r="BB45" s="156" t="e">
        <f>IF(AND(AK45 = 2010,F45 ="2.13"),SUM(#REF!),"")</f>
        <v>#REF!</v>
      </c>
      <c r="BC45" s="156" t="e">
        <f>IF(AND(AK45 = 2010,F45 ="2.14"),SUM(#REF!),"")</f>
        <v>#REF!</v>
      </c>
      <c r="BD45" s="156" t="e">
        <f>IF(AND(AK45 = 2010,F45 ="2.15"),SUM(#REF!),"")</f>
        <v>#REF!</v>
      </c>
      <c r="BE45" s="156" t="e">
        <f>IF(AND(AK45 = 2010,F45 ="3.1"),SUM(#REF!),"")</f>
        <v>#REF!</v>
      </c>
      <c r="BF45" s="156" t="e">
        <f>IF(AND(AK45 = 2010,F45 ="3.2"),SUM(#REF!),"")</f>
        <v>#REF!</v>
      </c>
      <c r="BG45" s="156" t="e">
        <f>IF(AND(AK45 = 2010,F45 ="3.3"),SUM(#REF!),"")</f>
        <v>#REF!</v>
      </c>
      <c r="BH45" s="156" t="e">
        <f>IF(AND(AK45 = 2010,F45 ="3.4"),SUM(#REF!),"")</f>
        <v>#REF!</v>
      </c>
      <c r="BI45" s="156" t="e">
        <f>IF(AND(AK45 = 2010,F45 ="3.5"),SUM(#REF!),"")</f>
        <v>#REF!</v>
      </c>
      <c r="BJ45" s="156" t="e">
        <f>#REF!</f>
        <v>#REF!</v>
      </c>
      <c r="BK45" s="158" t="e">
        <f t="shared" si="23"/>
        <v>#REF!</v>
      </c>
      <c r="BL45" s="158" t="e">
        <f t="shared" si="24"/>
        <v>#REF!</v>
      </c>
      <c r="BM45" s="158" t="e">
        <f t="shared" si="25"/>
        <v>#REF!</v>
      </c>
      <c r="BN45" s="158" t="e">
        <f t="shared" si="26"/>
        <v>#REF!</v>
      </c>
      <c r="BO45" s="158" t="e">
        <f t="shared" si="27"/>
        <v>#REF!</v>
      </c>
      <c r="BP45" s="158" t="e">
        <f t="shared" si="28"/>
        <v>#REF!</v>
      </c>
      <c r="BQ45" s="158" t="e">
        <f t="shared" si="29"/>
        <v>#REF!</v>
      </c>
      <c r="BR45" s="158" t="e">
        <f t="shared" si="30"/>
        <v>#REF!</v>
      </c>
      <c r="BS45" s="158" t="e">
        <f t="shared" si="31"/>
        <v>#REF!</v>
      </c>
      <c r="BT45" s="158" t="e">
        <f t="shared" si="32"/>
        <v>#REF!</v>
      </c>
      <c r="BU45" s="158" t="e">
        <f t="shared" si="33"/>
        <v>#REF!</v>
      </c>
      <c r="BV45" s="158" t="e">
        <f t="shared" si="34"/>
        <v>#REF!</v>
      </c>
      <c r="BW45" s="158" t="e">
        <f t="shared" si="35"/>
        <v>#REF!</v>
      </c>
      <c r="BX45" s="158" t="e">
        <f t="shared" si="36"/>
        <v>#REF!</v>
      </c>
      <c r="BY45" s="158" t="e">
        <f t="shared" si="37"/>
        <v>#REF!</v>
      </c>
      <c r="BZ45" s="158" t="e">
        <f t="shared" si="38"/>
        <v>#REF!</v>
      </c>
      <c r="CA45" s="158" t="e">
        <f t="shared" si="39"/>
        <v>#REF!</v>
      </c>
      <c r="CB45" s="158" t="e">
        <f t="shared" si="40"/>
        <v>#REF!</v>
      </c>
      <c r="CC45" s="158" t="e">
        <f t="shared" si="41"/>
        <v>#REF!</v>
      </c>
      <c r="CD45" s="158" t="e">
        <f t="shared" si="42"/>
        <v>#REF!</v>
      </c>
      <c r="CE45" s="158" t="e">
        <f t="shared" si="43"/>
        <v>#REF!</v>
      </c>
      <c r="CF45" s="158" t="e">
        <f t="shared" si="44"/>
        <v>#REF!</v>
      </c>
      <c r="CG45" s="158" t="e">
        <f t="shared" si="45"/>
        <v>#REF!</v>
      </c>
      <c r="CH45" s="158" t="e">
        <f t="shared" si="46"/>
        <v>#REF!</v>
      </c>
      <c r="CI45" s="159" t="e">
        <f t="shared" si="47"/>
        <v>#REF!</v>
      </c>
      <c r="CJ45" s="160" t="e">
        <f>IF(AND(BJ45 = 2011,F45 ="1.1"),SUM(#REF!),"")</f>
        <v>#REF!</v>
      </c>
      <c r="CK45" s="158" t="e">
        <f>IF(AND(BJ45 = 2011,F45 ="1.2"),SUM(#REF!),"")</f>
        <v>#REF!</v>
      </c>
      <c r="CL45" s="158" t="e">
        <f>IF(AND(BJ45 = 2011,F45 ="1.3"),SUM(#REF!),"")</f>
        <v>#REF!</v>
      </c>
      <c r="CM45" s="158" t="e">
        <f>IF(AND(BJ45 = 2011,F45 ="1.4"),SUM(#REF!),"")</f>
        <v>#REF!</v>
      </c>
      <c r="CN45" s="158" t="e">
        <f>IF(AND(BJ45 = 2011,F45 ="1.5"),SUM(#REF!),"")</f>
        <v>#REF!</v>
      </c>
      <c r="CO45" s="158" t="e">
        <f>IF(AND(BJ45 = 2011,F45 ="2.1"),SUM(#REF!),"")</f>
        <v>#REF!</v>
      </c>
      <c r="CP45" s="158" t="e">
        <f>IF(AND(BJ45 = 2011,F45 ="2.2"),SUM(#REF!),"")</f>
        <v>#REF!</v>
      </c>
      <c r="CQ45" s="158" t="e">
        <f>IF(AND(BJ45 = 2011,F45 ="2.3"),SUM(#REF!),"")</f>
        <v>#REF!</v>
      </c>
      <c r="CR45" s="158" t="e">
        <f>IF(AND(BJ45 = 2011,F45 ="2.4"),SUM(#REF!),"")</f>
        <v>#REF!</v>
      </c>
      <c r="CS45" s="158" t="e">
        <f>IF(AND(BJ45 = 2011,F45 ="2.5"),SUM(#REF!),"")</f>
        <v>#REF!</v>
      </c>
      <c r="CT45" s="158" t="e">
        <f>IF(AND(BJ45 = 2011,F45 ="2.6"),SUM(#REF!),"")</f>
        <v>#REF!</v>
      </c>
      <c r="CU45" s="158" t="e">
        <f>IF(AND(BJ45 = 2011,F45 ="2.7"),SUM(#REF!),"")</f>
        <v>#REF!</v>
      </c>
      <c r="CV45" s="158" t="e">
        <f>IF(AND(BJ45 = 2011,F45 ="2.8"),SUM(#REF!),"")</f>
        <v>#REF!</v>
      </c>
      <c r="CW45" s="158" t="e">
        <f>IF(AND(BJ45 = 2011,F45 ="2.9"),SUM(#REF!),"")</f>
        <v>#REF!</v>
      </c>
      <c r="CX45" s="158" t="e">
        <f>IF(AND(BJ45 = 2011,F45 ="2.10"),SUM(#REF!),"")</f>
        <v>#REF!</v>
      </c>
      <c r="CY45" s="158" t="e">
        <f>IF(AND(BJ45 = 2011,F45 ="2.11"),SUM(#REF!),"")</f>
        <v>#REF!</v>
      </c>
      <c r="CZ45" s="158" t="e">
        <f>IF(AND(BJ45 = 2011,F45 ="2.12"),SUM(#REF!),"")</f>
        <v>#REF!</v>
      </c>
      <c r="DA45" s="158" t="e">
        <f>IF(AND(BJ45 = 2011,F45 ="2.13"),SUM(#REF!),"")</f>
        <v>#REF!</v>
      </c>
      <c r="DB45" s="158" t="e">
        <f>IF(AND(BJ45 = 2011,F45 ="2.14"),SUM(#REF!),"")</f>
        <v>#REF!</v>
      </c>
      <c r="DC45" s="158" t="e">
        <f>IF(AND(BJ45 = 2011,F45 ="2.15"),SUM(#REF!),"")</f>
        <v>#REF!</v>
      </c>
      <c r="DD45" s="158" t="e">
        <f>IF(AND(BJ45 = 2011,F45 ="3.1"),SUM(#REF!),"")</f>
        <v>#REF!</v>
      </c>
      <c r="DE45" s="158" t="e">
        <f>IF(AND(BJ45 = 2011,F45 ="3.2"),SUM(#REF!),"")</f>
        <v>#REF!</v>
      </c>
      <c r="DF45" s="158" t="e">
        <f>IF(AND(BJ45 = 2011,F45 ="3.3"),SUM(#REF!),"")</f>
        <v>#REF!</v>
      </c>
      <c r="DG45" s="158" t="e">
        <f>IF(AND(BJ45 = 2011,F45 ="3.4"),SUM(#REF!),"")</f>
        <v>#REF!</v>
      </c>
      <c r="DH45" s="158" t="e">
        <f>IF(AND(BJ45 = 2011,F45 ="3.5"),SUM(#REF!),"")</f>
        <v>#REF!</v>
      </c>
      <c r="DI45" s="161" t="e">
        <f>#REF!</f>
        <v>#REF!</v>
      </c>
      <c r="DJ45" s="158" t="e">
        <f t="shared" si="48"/>
        <v>#REF!</v>
      </c>
      <c r="DK45" s="158" t="e">
        <f t="shared" si="49"/>
        <v>#REF!</v>
      </c>
      <c r="DL45" s="158" t="e">
        <f t="shared" si="50"/>
        <v>#REF!</v>
      </c>
      <c r="DM45" s="158" t="e">
        <f t="shared" si="51"/>
        <v>#REF!</v>
      </c>
      <c r="DN45" s="158" t="e">
        <f t="shared" si="52"/>
        <v>#REF!</v>
      </c>
      <c r="DO45" s="158" t="e">
        <f t="shared" si="53"/>
        <v>#REF!</v>
      </c>
      <c r="DP45" s="158" t="e">
        <f t="shared" si="54"/>
        <v>#REF!</v>
      </c>
      <c r="DQ45" s="158" t="e">
        <f t="shared" si="55"/>
        <v>#REF!</v>
      </c>
      <c r="DR45" s="158" t="e">
        <f t="shared" si="56"/>
        <v>#REF!</v>
      </c>
      <c r="DS45" s="158" t="e">
        <f t="shared" si="57"/>
        <v>#REF!</v>
      </c>
      <c r="DT45" s="158" t="e">
        <f t="shared" si="58"/>
        <v>#REF!</v>
      </c>
      <c r="DU45" s="158" t="e">
        <f t="shared" si="59"/>
        <v>#REF!</v>
      </c>
      <c r="DV45" s="158" t="e">
        <f t="shared" si="60"/>
        <v>#REF!</v>
      </c>
      <c r="DW45" s="158" t="e">
        <f t="shared" si="61"/>
        <v>#REF!</v>
      </c>
      <c r="DX45" s="158" t="e">
        <f t="shared" si="62"/>
        <v>#REF!</v>
      </c>
      <c r="DY45" s="158" t="e">
        <f t="shared" si="63"/>
        <v>#REF!</v>
      </c>
      <c r="DZ45" s="158" t="e">
        <f t="shared" si="64"/>
        <v>#REF!</v>
      </c>
      <c r="EA45" s="158" t="e">
        <f t="shared" si="65"/>
        <v>#REF!</v>
      </c>
      <c r="EB45" s="158" t="e">
        <f t="shared" si="66"/>
        <v>#REF!</v>
      </c>
      <c r="EC45" s="158" t="e">
        <f t="shared" si="67"/>
        <v>#REF!</v>
      </c>
      <c r="ED45" s="158" t="e">
        <f t="shared" si="68"/>
        <v>#REF!</v>
      </c>
      <c r="EE45" s="158" t="e">
        <f t="shared" si="69"/>
        <v>#REF!</v>
      </c>
      <c r="EF45" s="158" t="e">
        <f t="shared" si="70"/>
        <v>#REF!</v>
      </c>
      <c r="EG45" s="158" t="e">
        <f t="shared" si="71"/>
        <v>#REF!</v>
      </c>
      <c r="EH45" s="159" t="e">
        <f t="shared" si="72"/>
        <v>#REF!</v>
      </c>
      <c r="EI45" s="156" t="e">
        <f>IF(AND(DI45 = 2012,F45 ="1.1"),SUM(#REF!),"")</f>
        <v>#REF!</v>
      </c>
      <c r="EJ45" s="156" t="e">
        <f>IF(AND(DI45 = 2012,F45 ="1.2"),SUM(#REF!),"")</f>
        <v>#REF!</v>
      </c>
      <c r="EK45" s="156" t="e">
        <f>IF(AND(DI45 = 2012,F45 ="1.3"),SUM(#REF!),"")</f>
        <v>#REF!</v>
      </c>
      <c r="EL45" s="156" t="e">
        <f>IF(AND(DI45 = 2012,F45 ="1.4"),SUM(#REF!),"")</f>
        <v>#REF!</v>
      </c>
      <c r="EM45" s="156" t="e">
        <f>IF(AND(DI45 = 2012,F45 ="1.5"),SUM(#REF!),"")</f>
        <v>#REF!</v>
      </c>
      <c r="EN45" s="156" t="e">
        <f>IF(AND(DI45 = 2012,F45 ="2.1"),SUM(#REF!),"")</f>
        <v>#REF!</v>
      </c>
      <c r="EO45" s="156" t="e">
        <f>IF(AND(DI45 = 2012,F45 ="2.2"),SUM(#REF!),"")</f>
        <v>#REF!</v>
      </c>
      <c r="EP45" s="156" t="e">
        <f>IF(AND(DI45 = 2012,F45 ="2.3"),SUM(#REF!),"")</f>
        <v>#REF!</v>
      </c>
      <c r="EQ45" s="156" t="e">
        <f>IF(AND(DI45 = 2012,F45 ="2.4"),SUM(#REF!),"")</f>
        <v>#REF!</v>
      </c>
      <c r="ER45" s="156" t="e">
        <f>IF(AND(DI45 = 2012,F45 ="2.5"),SUM(#REF!),"")</f>
        <v>#REF!</v>
      </c>
      <c r="ES45" s="156" t="e">
        <f>IF(AND(DI45 = 2012,F45 ="2.6"),SUM(#REF!),"")</f>
        <v>#REF!</v>
      </c>
      <c r="ET45" s="156" t="e">
        <f>IF(AND(DI45 = 2012,F45 ="2.7"),SUM(#REF!),"")</f>
        <v>#REF!</v>
      </c>
      <c r="EU45" s="156" t="e">
        <f>IF(AND(DI45 = 2012,F45 ="2.8"),SUM(#REF!),"")</f>
        <v>#REF!</v>
      </c>
      <c r="EV45" s="156" t="e">
        <f>IF(AND(DI45 = 2012,F45 ="2.9"),SUM(#REF!),"")</f>
        <v>#REF!</v>
      </c>
      <c r="EW45" s="156" t="e">
        <f>IF(AND(DI45 = 2012,F45 ="2.10"),SUM(#REF!),"")</f>
        <v>#REF!</v>
      </c>
      <c r="EX45" s="156" t="e">
        <f>IF(AND(DI45 = 2012,F45 ="2.11"),SUM(#REF!),"")</f>
        <v>#REF!</v>
      </c>
      <c r="EY45" s="156" t="e">
        <f>IF(AND(DI45 = 2012,F45 ="2.12"),SUM(#REF!),"")</f>
        <v>#REF!</v>
      </c>
      <c r="EZ45" s="156" t="e">
        <f>IF(AND(DI45 = 2012,F45 ="2.13"),SUM(#REF!),"")</f>
        <v>#REF!</v>
      </c>
      <c r="FA45" s="156" t="e">
        <f>IF(AND(DI45 = 2012,F45 ="2.14"),SUM(#REF!),"")</f>
        <v>#REF!</v>
      </c>
      <c r="FB45" s="156" t="e">
        <f>IF(AND(DI45 = 2012,F45 ="2.15"),SUM(#REF!),"")</f>
        <v>#REF!</v>
      </c>
      <c r="FC45" s="156" t="e">
        <f>IF(AND(DI45 = 2012,F45 ="3.1"),SUM(#REF!),"")</f>
        <v>#REF!</v>
      </c>
      <c r="FD45" s="156" t="e">
        <f>IF(AND(DI45 = 2012,F45 ="3.2"),SUM(#REF!),"")</f>
        <v>#REF!</v>
      </c>
      <c r="FE45" s="156" t="e">
        <f>IF(AND(DI45 = 2012,F45 ="3.3"),SUM(#REF!),"")</f>
        <v>#REF!</v>
      </c>
      <c r="FF45" s="156" t="e">
        <f>IF(AND(DI45 = 2012,F45 ="3.4"),SUM(#REF!),"")</f>
        <v>#REF!</v>
      </c>
      <c r="FG45" s="156" t="e">
        <f>IF(AND(DI45 = 2012,F45 ="3.5"),SUM(#REF!),"")</f>
        <v>#REF!</v>
      </c>
      <c r="FI45" s="169" t="s">
        <v>85</v>
      </c>
    </row>
    <row r="46" spans="1:165" s="173" customFormat="1" ht="12.75" x14ac:dyDescent="0.2">
      <c r="A46" s="163">
        <f t="shared" si="73"/>
        <v>27</v>
      </c>
      <c r="B46" s="146"/>
      <c r="C46" s="147"/>
      <c r="D46" s="148"/>
      <c r="E46" s="149"/>
      <c r="F46" s="150"/>
      <c r="G46" s="148"/>
      <c r="H46" s="148"/>
      <c r="I46" s="172"/>
      <c r="J46" s="152"/>
      <c r="K46" s="153"/>
      <c r="L46" s="154"/>
      <c r="M46" s="155" t="e">
        <f t="shared" si="0"/>
        <v>#REF!</v>
      </c>
      <c r="N46" s="156" t="e">
        <f t="shared" si="1"/>
        <v>#REF!</v>
      </c>
      <c r="O46" s="156" t="e">
        <f t="shared" si="2"/>
        <v>#REF!</v>
      </c>
      <c r="P46" s="156" t="e">
        <f t="shared" si="3"/>
        <v>#REF!</v>
      </c>
      <c r="Q46" s="156" t="e">
        <f t="shared" si="4"/>
        <v>#REF!</v>
      </c>
      <c r="R46" s="156" t="e">
        <f t="shared" si="5"/>
        <v>#REF!</v>
      </c>
      <c r="S46" s="156" t="e">
        <f t="shared" si="6"/>
        <v>#REF!</v>
      </c>
      <c r="T46" s="156" t="e">
        <f t="shared" si="7"/>
        <v>#REF!</v>
      </c>
      <c r="U46" s="156" t="e">
        <f t="shared" si="8"/>
        <v>#REF!</v>
      </c>
      <c r="V46" s="156" t="e">
        <f t="shared" si="9"/>
        <v>#REF!</v>
      </c>
      <c r="W46" s="156" t="e">
        <f t="shared" si="10"/>
        <v>#REF!</v>
      </c>
      <c r="X46" s="156" t="e">
        <f t="shared" si="11"/>
        <v>#REF!</v>
      </c>
      <c r="Y46" s="156" t="e">
        <f t="shared" si="12"/>
        <v>#REF!</v>
      </c>
      <c r="Z46" s="156" t="e">
        <f t="shared" si="13"/>
        <v>#REF!</v>
      </c>
      <c r="AA46" s="156" t="e">
        <f t="shared" si="14"/>
        <v>#REF!</v>
      </c>
      <c r="AB46" s="156" t="e">
        <f t="shared" si="15"/>
        <v>#REF!</v>
      </c>
      <c r="AC46" s="156" t="e">
        <f t="shared" si="16"/>
        <v>#REF!</v>
      </c>
      <c r="AD46" s="156" t="e">
        <f t="shared" si="17"/>
        <v>#REF!</v>
      </c>
      <c r="AE46" s="156" t="e">
        <f>IF(AND(AK46 = 2010,F46 ="2.15"),SUM(#REF!),"0")</f>
        <v>#REF!</v>
      </c>
      <c r="AF46" s="156" t="e">
        <f t="shared" si="18"/>
        <v>#REF!</v>
      </c>
      <c r="AG46" s="156" t="e">
        <f t="shared" si="19"/>
        <v>#REF!</v>
      </c>
      <c r="AH46" s="156" t="e">
        <f t="shared" si="20"/>
        <v>#REF!</v>
      </c>
      <c r="AI46" s="156" t="e">
        <f t="shared" si="21"/>
        <v>#REF!</v>
      </c>
      <c r="AJ46" s="156" t="e">
        <f t="shared" si="22"/>
        <v>#REF!</v>
      </c>
      <c r="AK46" s="157" t="e">
        <f>#REF!</f>
        <v>#REF!</v>
      </c>
      <c r="AL46" s="156" t="e">
        <f>IF(AND(AK46 = 2010,F46 ="1.1"),SUM(#REF!),"")</f>
        <v>#REF!</v>
      </c>
      <c r="AM46" s="156" t="e">
        <f>IF(AND(AK46 = 2010,F46 ="1.2"),SUM(#REF!),"")</f>
        <v>#REF!</v>
      </c>
      <c r="AN46" s="156" t="e">
        <f>IF(AND(AK46 = 2010,F46 ="1.3"),SUM(#REF!),"")</f>
        <v>#REF!</v>
      </c>
      <c r="AO46" s="156" t="e">
        <f>IF(AND(AK46 = 2010,F46 ="1.4"),SUM(#REF!),"")</f>
        <v>#REF!</v>
      </c>
      <c r="AP46" s="156" t="e">
        <f>IF(AND(AK46 = 2010,F46 ="2.1"),SUM(#REF!),"")</f>
        <v>#REF!</v>
      </c>
      <c r="AQ46" s="156" t="e">
        <f>IF(AND(AK46 = 2010,F46 ="2.2"),SUM(#REF!),"")</f>
        <v>#REF!</v>
      </c>
      <c r="AR46" s="156" t="e">
        <f>IF(AND(AK46 = 2010,F46 ="2.3"),SUM(#REF!),"")</f>
        <v>#REF!</v>
      </c>
      <c r="AS46" s="156" t="e">
        <f>IF(AND(AK46 = 2010,F46 ="2.4"),SUM(#REF!),"")</f>
        <v>#REF!</v>
      </c>
      <c r="AT46" s="156" t="e">
        <f>IF(AND(AK46 = 2010,F46 ="2.5"),SUM(#REF!),"")</f>
        <v>#REF!</v>
      </c>
      <c r="AU46" s="156" t="e">
        <f>IF(AND(AK46 = 2010,F46 ="2.6"),SUM(#REF!),"")</f>
        <v>#REF!</v>
      </c>
      <c r="AV46" s="156" t="e">
        <f>IF(AND(AK46 = 2010,F46 ="2.7"),SUM(#REF!),"")</f>
        <v>#REF!</v>
      </c>
      <c r="AW46" s="156" t="e">
        <f>IF(AND(AK46 = 2010,F46 ="2.8"),SUM(#REF!),"")</f>
        <v>#REF!</v>
      </c>
      <c r="AX46" s="156" t="e">
        <f>IF(AND(AK46 = 2010,F46 ="2.9"),SUM(#REF!),"")</f>
        <v>#REF!</v>
      </c>
      <c r="AY46" s="156" t="e">
        <f>IF(AND(AK46 = 2010,F46 ="2.10"),SUM(#REF!),"")</f>
        <v>#REF!</v>
      </c>
      <c r="AZ46" s="156" t="e">
        <f>IF(AND(AK46 = 2010,F46 ="2.11"),SUM(#REF!),"")</f>
        <v>#REF!</v>
      </c>
      <c r="BA46" s="156" t="e">
        <f>IF(AND(AK46 = 2010,F46 ="2.12"),SUM(#REF!),"")</f>
        <v>#REF!</v>
      </c>
      <c r="BB46" s="156" t="e">
        <f>IF(AND(AK46 = 2010,F46 ="2.13"),SUM(#REF!),"")</f>
        <v>#REF!</v>
      </c>
      <c r="BC46" s="156" t="e">
        <f>IF(AND(AK46 = 2010,F46 ="2.14"),SUM(#REF!),"")</f>
        <v>#REF!</v>
      </c>
      <c r="BD46" s="156" t="e">
        <f>IF(AND(AK46 = 2010,F46 ="2.15"),SUM(#REF!),"")</f>
        <v>#REF!</v>
      </c>
      <c r="BE46" s="156" t="e">
        <f>IF(AND(AK46 = 2010,F46 ="3.1"),SUM(#REF!),"")</f>
        <v>#REF!</v>
      </c>
      <c r="BF46" s="156" t="e">
        <f>IF(AND(AK46 = 2010,F46 ="3.2"),SUM(#REF!),"")</f>
        <v>#REF!</v>
      </c>
      <c r="BG46" s="156" t="e">
        <f>IF(AND(AK46 = 2010,F46 ="3.3"),SUM(#REF!),"")</f>
        <v>#REF!</v>
      </c>
      <c r="BH46" s="156" t="e">
        <f>IF(AND(AK46 = 2010,F46 ="3.4"),SUM(#REF!),"")</f>
        <v>#REF!</v>
      </c>
      <c r="BI46" s="156" t="e">
        <f>IF(AND(AK46 = 2010,F46 ="3.5"),SUM(#REF!),"")</f>
        <v>#REF!</v>
      </c>
      <c r="BJ46" s="156" t="e">
        <f>#REF!</f>
        <v>#REF!</v>
      </c>
      <c r="BK46" s="158" t="e">
        <f t="shared" si="23"/>
        <v>#REF!</v>
      </c>
      <c r="BL46" s="158" t="e">
        <f t="shared" si="24"/>
        <v>#REF!</v>
      </c>
      <c r="BM46" s="158" t="e">
        <f t="shared" si="25"/>
        <v>#REF!</v>
      </c>
      <c r="BN46" s="158" t="e">
        <f t="shared" si="26"/>
        <v>#REF!</v>
      </c>
      <c r="BO46" s="158" t="e">
        <f t="shared" si="27"/>
        <v>#REF!</v>
      </c>
      <c r="BP46" s="158" t="e">
        <f t="shared" si="28"/>
        <v>#REF!</v>
      </c>
      <c r="BQ46" s="158" t="e">
        <f t="shared" si="29"/>
        <v>#REF!</v>
      </c>
      <c r="BR46" s="158" t="e">
        <f t="shared" si="30"/>
        <v>#REF!</v>
      </c>
      <c r="BS46" s="158" t="e">
        <f t="shared" si="31"/>
        <v>#REF!</v>
      </c>
      <c r="BT46" s="158" t="e">
        <f t="shared" si="32"/>
        <v>#REF!</v>
      </c>
      <c r="BU46" s="158" t="e">
        <f t="shared" si="33"/>
        <v>#REF!</v>
      </c>
      <c r="BV46" s="158" t="e">
        <f t="shared" si="34"/>
        <v>#REF!</v>
      </c>
      <c r="BW46" s="158" t="e">
        <f t="shared" si="35"/>
        <v>#REF!</v>
      </c>
      <c r="BX46" s="158" t="e">
        <f t="shared" si="36"/>
        <v>#REF!</v>
      </c>
      <c r="BY46" s="158" t="e">
        <f t="shared" si="37"/>
        <v>#REF!</v>
      </c>
      <c r="BZ46" s="158" t="e">
        <f t="shared" si="38"/>
        <v>#REF!</v>
      </c>
      <c r="CA46" s="158" t="e">
        <f t="shared" si="39"/>
        <v>#REF!</v>
      </c>
      <c r="CB46" s="158" t="e">
        <f t="shared" si="40"/>
        <v>#REF!</v>
      </c>
      <c r="CC46" s="158" t="e">
        <f t="shared" si="41"/>
        <v>#REF!</v>
      </c>
      <c r="CD46" s="158" t="e">
        <f t="shared" si="42"/>
        <v>#REF!</v>
      </c>
      <c r="CE46" s="158" t="e">
        <f t="shared" si="43"/>
        <v>#REF!</v>
      </c>
      <c r="CF46" s="158" t="e">
        <f t="shared" si="44"/>
        <v>#REF!</v>
      </c>
      <c r="CG46" s="158" t="e">
        <f t="shared" si="45"/>
        <v>#REF!</v>
      </c>
      <c r="CH46" s="158" t="e">
        <f t="shared" si="46"/>
        <v>#REF!</v>
      </c>
      <c r="CI46" s="159" t="e">
        <f t="shared" si="47"/>
        <v>#REF!</v>
      </c>
      <c r="CJ46" s="160" t="e">
        <f>IF(AND(BJ46 = 2011,F46 ="1.1"),SUM(#REF!),"")</f>
        <v>#REF!</v>
      </c>
      <c r="CK46" s="158" t="e">
        <f>IF(AND(BJ46 = 2011,F46 ="1.2"),SUM(#REF!),"")</f>
        <v>#REF!</v>
      </c>
      <c r="CL46" s="158" t="e">
        <f>IF(AND(BJ46 = 2011,F46 ="1.3"),SUM(#REF!),"")</f>
        <v>#REF!</v>
      </c>
      <c r="CM46" s="158" t="e">
        <f>IF(AND(BJ46 = 2011,F46 ="1.4"),SUM(#REF!),"")</f>
        <v>#REF!</v>
      </c>
      <c r="CN46" s="158" t="e">
        <f>IF(AND(BJ46 = 2011,F46 ="1.5"),SUM(#REF!),"")</f>
        <v>#REF!</v>
      </c>
      <c r="CO46" s="158" t="e">
        <f>IF(AND(BJ46 = 2011,F46 ="2.1"),SUM(#REF!),"")</f>
        <v>#REF!</v>
      </c>
      <c r="CP46" s="158" t="e">
        <f>IF(AND(BJ46 = 2011,F46 ="2.2"),SUM(#REF!),"")</f>
        <v>#REF!</v>
      </c>
      <c r="CQ46" s="158" t="e">
        <f>IF(AND(BJ46 = 2011,F46 ="2.3"),SUM(#REF!),"")</f>
        <v>#REF!</v>
      </c>
      <c r="CR46" s="158" t="e">
        <f>IF(AND(BJ46 = 2011,F46 ="2.4"),SUM(#REF!),"")</f>
        <v>#REF!</v>
      </c>
      <c r="CS46" s="158" t="e">
        <f>IF(AND(BJ46 = 2011,F46 ="2.5"),SUM(#REF!),"")</f>
        <v>#REF!</v>
      </c>
      <c r="CT46" s="158" t="e">
        <f>IF(AND(BJ46 = 2011,F46 ="2.6"),SUM(#REF!),"")</f>
        <v>#REF!</v>
      </c>
      <c r="CU46" s="158" t="e">
        <f>IF(AND(BJ46 = 2011,F46 ="2.7"),SUM(#REF!),"")</f>
        <v>#REF!</v>
      </c>
      <c r="CV46" s="158" t="e">
        <f>IF(AND(BJ46 = 2011,F46 ="2.8"),SUM(#REF!),"")</f>
        <v>#REF!</v>
      </c>
      <c r="CW46" s="158" t="e">
        <f>IF(AND(BJ46 = 2011,F46 ="2.9"),SUM(#REF!),"")</f>
        <v>#REF!</v>
      </c>
      <c r="CX46" s="158" t="e">
        <f>IF(AND(BJ46 = 2011,F46 ="2.10"),SUM(#REF!),"")</f>
        <v>#REF!</v>
      </c>
      <c r="CY46" s="158" t="e">
        <f>IF(AND(BJ46 = 2011,F46 ="2.11"),SUM(#REF!),"")</f>
        <v>#REF!</v>
      </c>
      <c r="CZ46" s="158" t="e">
        <f>IF(AND(BJ46 = 2011,F46 ="2.12"),SUM(#REF!),"")</f>
        <v>#REF!</v>
      </c>
      <c r="DA46" s="158" t="e">
        <f>IF(AND(BJ46 = 2011,F46 ="2.13"),SUM(#REF!),"")</f>
        <v>#REF!</v>
      </c>
      <c r="DB46" s="158" t="e">
        <f>IF(AND(BJ46 = 2011,F46 ="2.14"),SUM(#REF!),"")</f>
        <v>#REF!</v>
      </c>
      <c r="DC46" s="158" t="e">
        <f>IF(AND(BJ46 = 2011,F46 ="2.15"),SUM(#REF!),"")</f>
        <v>#REF!</v>
      </c>
      <c r="DD46" s="158" t="e">
        <f>IF(AND(BJ46 = 2011,F46 ="3.1"),SUM(#REF!),"")</f>
        <v>#REF!</v>
      </c>
      <c r="DE46" s="158" t="e">
        <f>IF(AND(BJ46 = 2011,F46 ="3.2"),SUM(#REF!),"")</f>
        <v>#REF!</v>
      </c>
      <c r="DF46" s="158" t="e">
        <f>IF(AND(BJ46 = 2011,F46 ="3.3"),SUM(#REF!),"")</f>
        <v>#REF!</v>
      </c>
      <c r="DG46" s="158" t="e">
        <f>IF(AND(BJ46 = 2011,F46 ="3.4"),SUM(#REF!),"")</f>
        <v>#REF!</v>
      </c>
      <c r="DH46" s="158" t="e">
        <f>IF(AND(BJ46 = 2011,F46 ="3.5"),SUM(#REF!),"")</f>
        <v>#REF!</v>
      </c>
      <c r="DI46" s="161" t="e">
        <f>#REF!</f>
        <v>#REF!</v>
      </c>
      <c r="DJ46" s="158" t="e">
        <f t="shared" si="48"/>
        <v>#REF!</v>
      </c>
      <c r="DK46" s="158" t="e">
        <f t="shared" si="49"/>
        <v>#REF!</v>
      </c>
      <c r="DL46" s="158" t="e">
        <f t="shared" si="50"/>
        <v>#REF!</v>
      </c>
      <c r="DM46" s="158" t="e">
        <f t="shared" si="51"/>
        <v>#REF!</v>
      </c>
      <c r="DN46" s="158" t="e">
        <f t="shared" si="52"/>
        <v>#REF!</v>
      </c>
      <c r="DO46" s="158" t="e">
        <f t="shared" si="53"/>
        <v>#REF!</v>
      </c>
      <c r="DP46" s="158" t="e">
        <f t="shared" si="54"/>
        <v>#REF!</v>
      </c>
      <c r="DQ46" s="158" t="e">
        <f t="shared" si="55"/>
        <v>#REF!</v>
      </c>
      <c r="DR46" s="158" t="e">
        <f t="shared" si="56"/>
        <v>#REF!</v>
      </c>
      <c r="DS46" s="158" t="e">
        <f t="shared" si="57"/>
        <v>#REF!</v>
      </c>
      <c r="DT46" s="158" t="e">
        <f t="shared" si="58"/>
        <v>#REF!</v>
      </c>
      <c r="DU46" s="158" t="e">
        <f t="shared" si="59"/>
        <v>#REF!</v>
      </c>
      <c r="DV46" s="158" t="e">
        <f t="shared" si="60"/>
        <v>#REF!</v>
      </c>
      <c r="DW46" s="158" t="e">
        <f t="shared" si="61"/>
        <v>#REF!</v>
      </c>
      <c r="DX46" s="158" t="e">
        <f t="shared" si="62"/>
        <v>#REF!</v>
      </c>
      <c r="DY46" s="158" t="e">
        <f t="shared" si="63"/>
        <v>#REF!</v>
      </c>
      <c r="DZ46" s="158" t="e">
        <f t="shared" si="64"/>
        <v>#REF!</v>
      </c>
      <c r="EA46" s="158" t="e">
        <f t="shared" si="65"/>
        <v>#REF!</v>
      </c>
      <c r="EB46" s="158" t="e">
        <f t="shared" si="66"/>
        <v>#REF!</v>
      </c>
      <c r="EC46" s="158" t="e">
        <f t="shared" si="67"/>
        <v>#REF!</v>
      </c>
      <c r="ED46" s="158" t="e">
        <f t="shared" si="68"/>
        <v>#REF!</v>
      </c>
      <c r="EE46" s="158" t="e">
        <f t="shared" si="69"/>
        <v>#REF!</v>
      </c>
      <c r="EF46" s="158" t="e">
        <f t="shared" si="70"/>
        <v>#REF!</v>
      </c>
      <c r="EG46" s="158" t="e">
        <f t="shared" si="71"/>
        <v>#REF!</v>
      </c>
      <c r="EH46" s="159" t="e">
        <f t="shared" si="72"/>
        <v>#REF!</v>
      </c>
      <c r="EI46" s="156" t="e">
        <f>IF(AND(DI46 = 2012,F46 ="1.1"),SUM(#REF!),"")</f>
        <v>#REF!</v>
      </c>
      <c r="EJ46" s="156" t="e">
        <f>IF(AND(DI46 = 2012,F46 ="1.2"),SUM(#REF!),"")</f>
        <v>#REF!</v>
      </c>
      <c r="EK46" s="156" t="e">
        <f>IF(AND(DI46 = 2012,F46 ="1.3"),SUM(#REF!),"")</f>
        <v>#REF!</v>
      </c>
      <c r="EL46" s="156" t="e">
        <f>IF(AND(DI46 = 2012,F46 ="1.4"),SUM(#REF!),"")</f>
        <v>#REF!</v>
      </c>
      <c r="EM46" s="156" t="e">
        <f>IF(AND(DI46 = 2012,F46 ="1.5"),SUM(#REF!),"")</f>
        <v>#REF!</v>
      </c>
      <c r="EN46" s="156" t="e">
        <f>IF(AND(DI46 = 2012,F46 ="2.1"),SUM(#REF!),"")</f>
        <v>#REF!</v>
      </c>
      <c r="EO46" s="156" t="e">
        <f>IF(AND(DI46 = 2012,F46 ="2.2"),SUM(#REF!),"")</f>
        <v>#REF!</v>
      </c>
      <c r="EP46" s="156" t="e">
        <f>IF(AND(DI46 = 2012,F46 ="2.3"),SUM(#REF!),"")</f>
        <v>#REF!</v>
      </c>
      <c r="EQ46" s="156" t="e">
        <f>IF(AND(DI46 = 2012,F46 ="2.4"),SUM(#REF!),"")</f>
        <v>#REF!</v>
      </c>
      <c r="ER46" s="156" t="e">
        <f>IF(AND(DI46 = 2012,F46 ="2.5"),SUM(#REF!),"")</f>
        <v>#REF!</v>
      </c>
      <c r="ES46" s="156" t="e">
        <f>IF(AND(DI46 = 2012,F46 ="2.6"),SUM(#REF!),"")</f>
        <v>#REF!</v>
      </c>
      <c r="ET46" s="156" t="e">
        <f>IF(AND(DI46 = 2012,F46 ="2.7"),SUM(#REF!),"")</f>
        <v>#REF!</v>
      </c>
      <c r="EU46" s="156" t="e">
        <f>IF(AND(DI46 = 2012,F46 ="2.8"),SUM(#REF!),"")</f>
        <v>#REF!</v>
      </c>
      <c r="EV46" s="156" t="e">
        <f>IF(AND(DI46 = 2012,F46 ="2.9"),SUM(#REF!),"")</f>
        <v>#REF!</v>
      </c>
      <c r="EW46" s="156" t="e">
        <f>IF(AND(DI46 = 2012,F46 ="2.10"),SUM(#REF!),"")</f>
        <v>#REF!</v>
      </c>
      <c r="EX46" s="156" t="e">
        <f>IF(AND(DI46 = 2012,F46 ="2.11"),SUM(#REF!),"")</f>
        <v>#REF!</v>
      </c>
      <c r="EY46" s="156" t="e">
        <f>IF(AND(DI46 = 2012,F46 ="2.12"),SUM(#REF!),"")</f>
        <v>#REF!</v>
      </c>
      <c r="EZ46" s="156" t="e">
        <f>IF(AND(DI46 = 2012,F46 ="2.13"),SUM(#REF!),"")</f>
        <v>#REF!</v>
      </c>
      <c r="FA46" s="156" t="e">
        <f>IF(AND(DI46 = 2012,F46 ="2.14"),SUM(#REF!),"")</f>
        <v>#REF!</v>
      </c>
      <c r="FB46" s="156" t="e">
        <f>IF(AND(DI46 = 2012,F46 ="2.15"),SUM(#REF!),"")</f>
        <v>#REF!</v>
      </c>
      <c r="FC46" s="156" t="e">
        <f>IF(AND(DI46 = 2012,F46 ="3.1"),SUM(#REF!),"")</f>
        <v>#REF!</v>
      </c>
      <c r="FD46" s="156" t="e">
        <f>IF(AND(DI46 = 2012,F46 ="3.2"),SUM(#REF!),"")</f>
        <v>#REF!</v>
      </c>
      <c r="FE46" s="156" t="e">
        <f>IF(AND(DI46 = 2012,F46 ="3.3"),SUM(#REF!),"")</f>
        <v>#REF!</v>
      </c>
      <c r="FF46" s="156" t="e">
        <f>IF(AND(DI46 = 2012,F46 ="3.4"),SUM(#REF!),"")</f>
        <v>#REF!</v>
      </c>
      <c r="FG46" s="156" t="e">
        <f>IF(AND(DI46 = 2012,F46 ="3.5"),SUM(#REF!),"")</f>
        <v>#REF!</v>
      </c>
      <c r="FI46" s="169" t="s">
        <v>86</v>
      </c>
    </row>
    <row r="47" spans="1:165" s="175" customFormat="1" ht="12.75" x14ac:dyDescent="0.2">
      <c r="A47" s="163">
        <f t="shared" si="73"/>
        <v>28</v>
      </c>
      <c r="B47" s="146"/>
      <c r="C47" s="147"/>
      <c r="D47" s="148"/>
      <c r="E47" s="149"/>
      <c r="F47" s="150"/>
      <c r="G47" s="148"/>
      <c r="H47" s="148"/>
      <c r="I47" s="172"/>
      <c r="J47" s="152"/>
      <c r="K47" s="153"/>
      <c r="L47" s="154"/>
      <c r="M47" s="155" t="e">
        <f t="shared" si="0"/>
        <v>#REF!</v>
      </c>
      <c r="N47" s="156" t="e">
        <f t="shared" si="1"/>
        <v>#REF!</v>
      </c>
      <c r="O47" s="156" t="e">
        <f t="shared" si="2"/>
        <v>#REF!</v>
      </c>
      <c r="P47" s="156" t="e">
        <f t="shared" si="3"/>
        <v>#REF!</v>
      </c>
      <c r="Q47" s="156" t="e">
        <f t="shared" si="4"/>
        <v>#REF!</v>
      </c>
      <c r="R47" s="156" t="e">
        <f t="shared" si="5"/>
        <v>#REF!</v>
      </c>
      <c r="S47" s="156" t="e">
        <f t="shared" si="6"/>
        <v>#REF!</v>
      </c>
      <c r="T47" s="156" t="e">
        <f t="shared" si="7"/>
        <v>#REF!</v>
      </c>
      <c r="U47" s="156" t="e">
        <f t="shared" si="8"/>
        <v>#REF!</v>
      </c>
      <c r="V47" s="156" t="e">
        <f t="shared" si="9"/>
        <v>#REF!</v>
      </c>
      <c r="W47" s="156" t="e">
        <f t="shared" si="10"/>
        <v>#REF!</v>
      </c>
      <c r="X47" s="156" t="e">
        <f t="shared" si="11"/>
        <v>#REF!</v>
      </c>
      <c r="Y47" s="156" t="e">
        <f t="shared" si="12"/>
        <v>#REF!</v>
      </c>
      <c r="Z47" s="156" t="e">
        <f t="shared" si="13"/>
        <v>#REF!</v>
      </c>
      <c r="AA47" s="156" t="e">
        <f t="shared" si="14"/>
        <v>#REF!</v>
      </c>
      <c r="AB47" s="156" t="e">
        <f t="shared" si="15"/>
        <v>#REF!</v>
      </c>
      <c r="AC47" s="156" t="e">
        <f t="shared" si="16"/>
        <v>#REF!</v>
      </c>
      <c r="AD47" s="156" t="e">
        <f t="shared" si="17"/>
        <v>#REF!</v>
      </c>
      <c r="AE47" s="156" t="e">
        <f>IF(AND(AK47 = 2010,F47 ="2.15"),SUM(#REF!),"0")</f>
        <v>#REF!</v>
      </c>
      <c r="AF47" s="156" t="e">
        <f t="shared" si="18"/>
        <v>#REF!</v>
      </c>
      <c r="AG47" s="156" t="e">
        <f t="shared" si="19"/>
        <v>#REF!</v>
      </c>
      <c r="AH47" s="156" t="e">
        <f t="shared" si="20"/>
        <v>#REF!</v>
      </c>
      <c r="AI47" s="156" t="e">
        <f t="shared" si="21"/>
        <v>#REF!</v>
      </c>
      <c r="AJ47" s="156" t="e">
        <f t="shared" si="22"/>
        <v>#REF!</v>
      </c>
      <c r="AK47" s="157" t="e">
        <f>#REF!</f>
        <v>#REF!</v>
      </c>
      <c r="AL47" s="156" t="e">
        <f>IF(AND(AK47 = 2010,F47 ="1.1"),SUM(#REF!),"")</f>
        <v>#REF!</v>
      </c>
      <c r="AM47" s="156" t="e">
        <f>IF(AND(AK47 = 2010,F47 ="1.2"),SUM(#REF!),"")</f>
        <v>#REF!</v>
      </c>
      <c r="AN47" s="156" t="e">
        <f>IF(AND(AK47 = 2010,F47 ="1.3"),SUM(#REF!),"")</f>
        <v>#REF!</v>
      </c>
      <c r="AO47" s="156" t="e">
        <f>IF(AND(AK47 = 2010,F47 ="1.4"),SUM(#REF!),"")</f>
        <v>#REF!</v>
      </c>
      <c r="AP47" s="156" t="e">
        <f>IF(AND(AK47 = 2010,F47 ="2.1"),SUM(#REF!),"")</f>
        <v>#REF!</v>
      </c>
      <c r="AQ47" s="156" t="e">
        <f>IF(AND(AK47 = 2010,F47 ="2.2"),SUM(#REF!),"")</f>
        <v>#REF!</v>
      </c>
      <c r="AR47" s="156" t="e">
        <f>IF(AND(AK47 = 2010,F47 ="2.3"),SUM(#REF!),"")</f>
        <v>#REF!</v>
      </c>
      <c r="AS47" s="156" t="e">
        <f>IF(AND(AK47 = 2010,F47 ="2.4"),SUM(#REF!),"")</f>
        <v>#REF!</v>
      </c>
      <c r="AT47" s="156" t="e">
        <f>IF(AND(AK47 = 2010,F47 ="2.5"),SUM(#REF!),"")</f>
        <v>#REF!</v>
      </c>
      <c r="AU47" s="156" t="e">
        <f>IF(AND(AK47 = 2010,F47 ="2.6"),SUM(#REF!),"")</f>
        <v>#REF!</v>
      </c>
      <c r="AV47" s="156" t="e">
        <f>IF(AND(AK47 = 2010,F47 ="2.7"),SUM(#REF!),"")</f>
        <v>#REF!</v>
      </c>
      <c r="AW47" s="156" t="e">
        <f>IF(AND(AK47 = 2010,F47 ="2.8"),SUM(#REF!),"")</f>
        <v>#REF!</v>
      </c>
      <c r="AX47" s="156" t="e">
        <f>IF(AND(AK47 = 2010,F47 ="2.9"),SUM(#REF!),"")</f>
        <v>#REF!</v>
      </c>
      <c r="AY47" s="156" t="e">
        <f>IF(AND(AK47 = 2010,F47 ="2.10"),SUM(#REF!),"")</f>
        <v>#REF!</v>
      </c>
      <c r="AZ47" s="156" t="e">
        <f>IF(AND(AK47 = 2010,F47 ="2.11"),SUM(#REF!),"")</f>
        <v>#REF!</v>
      </c>
      <c r="BA47" s="156" t="e">
        <f>IF(AND(AK47 = 2010,F47 ="2.12"),SUM(#REF!),"")</f>
        <v>#REF!</v>
      </c>
      <c r="BB47" s="156" t="e">
        <f>IF(AND(AK47 = 2010,F47 ="2.13"),SUM(#REF!),"")</f>
        <v>#REF!</v>
      </c>
      <c r="BC47" s="156" t="e">
        <f>IF(AND(AK47 = 2010,F47 ="2.14"),SUM(#REF!),"")</f>
        <v>#REF!</v>
      </c>
      <c r="BD47" s="156" t="e">
        <f>IF(AND(AK47 = 2010,F47 ="2.15"),SUM(#REF!),"")</f>
        <v>#REF!</v>
      </c>
      <c r="BE47" s="156" t="e">
        <f>IF(AND(AK47 = 2010,F47 ="3.1"),SUM(#REF!),"")</f>
        <v>#REF!</v>
      </c>
      <c r="BF47" s="156" t="e">
        <f>IF(AND(AK47 = 2010,F47 ="3.2"),SUM(#REF!),"")</f>
        <v>#REF!</v>
      </c>
      <c r="BG47" s="156" t="e">
        <f>IF(AND(AK47 = 2010,F47 ="3.3"),SUM(#REF!),"")</f>
        <v>#REF!</v>
      </c>
      <c r="BH47" s="156" t="e">
        <f>IF(AND(AK47 = 2010,F47 ="3.4"),SUM(#REF!),"")</f>
        <v>#REF!</v>
      </c>
      <c r="BI47" s="156" t="e">
        <f>IF(AND(AK47 = 2010,F47 ="3.5"),SUM(#REF!),"")</f>
        <v>#REF!</v>
      </c>
      <c r="BJ47" s="156" t="e">
        <f>#REF!</f>
        <v>#REF!</v>
      </c>
      <c r="BK47" s="158" t="e">
        <f t="shared" si="23"/>
        <v>#REF!</v>
      </c>
      <c r="BL47" s="158" t="e">
        <f t="shared" si="24"/>
        <v>#REF!</v>
      </c>
      <c r="BM47" s="158" t="e">
        <f t="shared" si="25"/>
        <v>#REF!</v>
      </c>
      <c r="BN47" s="158" t="e">
        <f t="shared" si="26"/>
        <v>#REF!</v>
      </c>
      <c r="BO47" s="158" t="e">
        <f t="shared" si="27"/>
        <v>#REF!</v>
      </c>
      <c r="BP47" s="158" t="e">
        <f t="shared" si="28"/>
        <v>#REF!</v>
      </c>
      <c r="BQ47" s="158" t="e">
        <f t="shared" si="29"/>
        <v>#REF!</v>
      </c>
      <c r="BR47" s="158" t="e">
        <f t="shared" si="30"/>
        <v>#REF!</v>
      </c>
      <c r="BS47" s="158" t="e">
        <f t="shared" si="31"/>
        <v>#REF!</v>
      </c>
      <c r="BT47" s="158" t="e">
        <f t="shared" si="32"/>
        <v>#REF!</v>
      </c>
      <c r="BU47" s="158" t="e">
        <f t="shared" si="33"/>
        <v>#REF!</v>
      </c>
      <c r="BV47" s="158" t="e">
        <f t="shared" si="34"/>
        <v>#REF!</v>
      </c>
      <c r="BW47" s="158" t="e">
        <f t="shared" si="35"/>
        <v>#REF!</v>
      </c>
      <c r="BX47" s="158" t="e">
        <f t="shared" si="36"/>
        <v>#REF!</v>
      </c>
      <c r="BY47" s="158" t="e">
        <f t="shared" si="37"/>
        <v>#REF!</v>
      </c>
      <c r="BZ47" s="158" t="e">
        <f t="shared" si="38"/>
        <v>#REF!</v>
      </c>
      <c r="CA47" s="158" t="e">
        <f t="shared" si="39"/>
        <v>#REF!</v>
      </c>
      <c r="CB47" s="158" t="e">
        <f t="shared" si="40"/>
        <v>#REF!</v>
      </c>
      <c r="CC47" s="158" t="e">
        <f t="shared" si="41"/>
        <v>#REF!</v>
      </c>
      <c r="CD47" s="158" t="e">
        <f t="shared" si="42"/>
        <v>#REF!</v>
      </c>
      <c r="CE47" s="158" t="e">
        <f t="shared" si="43"/>
        <v>#REF!</v>
      </c>
      <c r="CF47" s="158" t="e">
        <f t="shared" si="44"/>
        <v>#REF!</v>
      </c>
      <c r="CG47" s="158" t="e">
        <f t="shared" si="45"/>
        <v>#REF!</v>
      </c>
      <c r="CH47" s="158" t="e">
        <f t="shared" si="46"/>
        <v>#REF!</v>
      </c>
      <c r="CI47" s="159" t="e">
        <f t="shared" si="47"/>
        <v>#REF!</v>
      </c>
      <c r="CJ47" s="160" t="e">
        <f>IF(AND(BJ47 = 2011,F47 ="1.1"),SUM(#REF!),"")</f>
        <v>#REF!</v>
      </c>
      <c r="CK47" s="158" t="e">
        <f>IF(AND(BJ47 = 2011,F47 ="1.2"),SUM(#REF!),"")</f>
        <v>#REF!</v>
      </c>
      <c r="CL47" s="158" t="e">
        <f>IF(AND(BJ47 = 2011,F47 ="1.3"),SUM(#REF!),"")</f>
        <v>#REF!</v>
      </c>
      <c r="CM47" s="158" t="e">
        <f>IF(AND(BJ47 = 2011,F47 ="1.4"),SUM(#REF!),"")</f>
        <v>#REF!</v>
      </c>
      <c r="CN47" s="158" t="e">
        <f>IF(AND(BJ47 = 2011,F47 ="1.5"),SUM(#REF!),"")</f>
        <v>#REF!</v>
      </c>
      <c r="CO47" s="158" t="e">
        <f>IF(AND(BJ47 = 2011,F47 ="2.1"),SUM(#REF!),"")</f>
        <v>#REF!</v>
      </c>
      <c r="CP47" s="158" t="e">
        <f>IF(AND(BJ47 = 2011,F47 ="2.2"),SUM(#REF!),"")</f>
        <v>#REF!</v>
      </c>
      <c r="CQ47" s="158" t="e">
        <f>IF(AND(BJ47 = 2011,F47 ="2.3"),SUM(#REF!),"")</f>
        <v>#REF!</v>
      </c>
      <c r="CR47" s="158" t="e">
        <f>IF(AND(BJ47 = 2011,F47 ="2.4"),SUM(#REF!),"")</f>
        <v>#REF!</v>
      </c>
      <c r="CS47" s="158" t="e">
        <f>IF(AND(BJ47 = 2011,F47 ="2.5"),SUM(#REF!),"")</f>
        <v>#REF!</v>
      </c>
      <c r="CT47" s="158" t="e">
        <f>IF(AND(BJ47 = 2011,F47 ="2.6"),SUM(#REF!),"")</f>
        <v>#REF!</v>
      </c>
      <c r="CU47" s="158" t="e">
        <f>IF(AND(BJ47 = 2011,F47 ="2.7"),SUM(#REF!),"")</f>
        <v>#REF!</v>
      </c>
      <c r="CV47" s="158" t="e">
        <f>IF(AND(BJ47 = 2011,F47 ="2.8"),SUM(#REF!),"")</f>
        <v>#REF!</v>
      </c>
      <c r="CW47" s="158" t="e">
        <f>IF(AND(BJ47 = 2011,F47 ="2.9"),SUM(#REF!),"")</f>
        <v>#REF!</v>
      </c>
      <c r="CX47" s="158" t="e">
        <f>IF(AND(BJ47 = 2011,F47 ="2.10"),SUM(#REF!),"")</f>
        <v>#REF!</v>
      </c>
      <c r="CY47" s="158" t="e">
        <f>IF(AND(BJ47 = 2011,F47 ="2.11"),SUM(#REF!),"")</f>
        <v>#REF!</v>
      </c>
      <c r="CZ47" s="158" t="e">
        <f>IF(AND(BJ47 = 2011,F47 ="2.12"),SUM(#REF!),"")</f>
        <v>#REF!</v>
      </c>
      <c r="DA47" s="158" t="e">
        <f>IF(AND(BJ47 = 2011,F47 ="2.13"),SUM(#REF!),"")</f>
        <v>#REF!</v>
      </c>
      <c r="DB47" s="158" t="e">
        <f>IF(AND(BJ47 = 2011,F47 ="2.14"),SUM(#REF!),"")</f>
        <v>#REF!</v>
      </c>
      <c r="DC47" s="158" t="e">
        <f>IF(AND(BJ47 = 2011,F47 ="2.15"),SUM(#REF!),"")</f>
        <v>#REF!</v>
      </c>
      <c r="DD47" s="158" t="e">
        <f>IF(AND(BJ47 = 2011,F47 ="3.1"),SUM(#REF!),"")</f>
        <v>#REF!</v>
      </c>
      <c r="DE47" s="158" t="e">
        <f>IF(AND(BJ47 = 2011,F47 ="3.2"),SUM(#REF!),"")</f>
        <v>#REF!</v>
      </c>
      <c r="DF47" s="158" t="e">
        <f>IF(AND(BJ47 = 2011,F47 ="3.3"),SUM(#REF!),"")</f>
        <v>#REF!</v>
      </c>
      <c r="DG47" s="158" t="e">
        <f>IF(AND(BJ47 = 2011,F47 ="3.4"),SUM(#REF!),"")</f>
        <v>#REF!</v>
      </c>
      <c r="DH47" s="158" t="e">
        <f>IF(AND(BJ47 = 2011,F47 ="3.5"),SUM(#REF!),"")</f>
        <v>#REF!</v>
      </c>
      <c r="DI47" s="161" t="e">
        <f>#REF!</f>
        <v>#REF!</v>
      </c>
      <c r="DJ47" s="158" t="e">
        <f t="shared" si="48"/>
        <v>#REF!</v>
      </c>
      <c r="DK47" s="158" t="e">
        <f t="shared" si="49"/>
        <v>#REF!</v>
      </c>
      <c r="DL47" s="158" t="e">
        <f t="shared" si="50"/>
        <v>#REF!</v>
      </c>
      <c r="DM47" s="158" t="e">
        <f t="shared" si="51"/>
        <v>#REF!</v>
      </c>
      <c r="DN47" s="158" t="e">
        <f t="shared" si="52"/>
        <v>#REF!</v>
      </c>
      <c r="DO47" s="158" t="e">
        <f t="shared" si="53"/>
        <v>#REF!</v>
      </c>
      <c r="DP47" s="158" t="e">
        <f t="shared" si="54"/>
        <v>#REF!</v>
      </c>
      <c r="DQ47" s="158" t="e">
        <f t="shared" si="55"/>
        <v>#REF!</v>
      </c>
      <c r="DR47" s="158" t="e">
        <f t="shared" si="56"/>
        <v>#REF!</v>
      </c>
      <c r="DS47" s="158" t="e">
        <f t="shared" si="57"/>
        <v>#REF!</v>
      </c>
      <c r="DT47" s="158" t="e">
        <f t="shared" si="58"/>
        <v>#REF!</v>
      </c>
      <c r="DU47" s="158" t="e">
        <f t="shared" si="59"/>
        <v>#REF!</v>
      </c>
      <c r="DV47" s="158" t="e">
        <f t="shared" si="60"/>
        <v>#REF!</v>
      </c>
      <c r="DW47" s="158" t="e">
        <f t="shared" si="61"/>
        <v>#REF!</v>
      </c>
      <c r="DX47" s="158" t="e">
        <f t="shared" si="62"/>
        <v>#REF!</v>
      </c>
      <c r="DY47" s="158" t="e">
        <f t="shared" si="63"/>
        <v>#REF!</v>
      </c>
      <c r="DZ47" s="158" t="e">
        <f t="shared" si="64"/>
        <v>#REF!</v>
      </c>
      <c r="EA47" s="158" t="e">
        <f t="shared" si="65"/>
        <v>#REF!</v>
      </c>
      <c r="EB47" s="158" t="e">
        <f t="shared" si="66"/>
        <v>#REF!</v>
      </c>
      <c r="EC47" s="158" t="e">
        <f t="shared" si="67"/>
        <v>#REF!</v>
      </c>
      <c r="ED47" s="158" t="e">
        <f t="shared" si="68"/>
        <v>#REF!</v>
      </c>
      <c r="EE47" s="158" t="e">
        <f t="shared" si="69"/>
        <v>#REF!</v>
      </c>
      <c r="EF47" s="158" t="e">
        <f t="shared" si="70"/>
        <v>#REF!</v>
      </c>
      <c r="EG47" s="158" t="e">
        <f t="shared" si="71"/>
        <v>#REF!</v>
      </c>
      <c r="EH47" s="159" t="e">
        <f t="shared" si="72"/>
        <v>#REF!</v>
      </c>
      <c r="EI47" s="156" t="e">
        <f>IF(AND(DI47 = 2012,F47 ="1.1"),SUM(#REF!),"")</f>
        <v>#REF!</v>
      </c>
      <c r="EJ47" s="156" t="e">
        <f>IF(AND(DI47 = 2012,F47 ="1.2"),SUM(#REF!),"")</f>
        <v>#REF!</v>
      </c>
      <c r="EK47" s="156" t="e">
        <f>IF(AND(DI47 = 2012,F47 ="1.3"),SUM(#REF!),"")</f>
        <v>#REF!</v>
      </c>
      <c r="EL47" s="156" t="e">
        <f>IF(AND(DI47 = 2012,F47 ="1.4"),SUM(#REF!),"")</f>
        <v>#REF!</v>
      </c>
      <c r="EM47" s="156" t="e">
        <f>IF(AND(DI47 = 2012,F47 ="1.5"),SUM(#REF!),"")</f>
        <v>#REF!</v>
      </c>
      <c r="EN47" s="156" t="e">
        <f>IF(AND(DI47 = 2012,F47 ="2.1"),SUM(#REF!),"")</f>
        <v>#REF!</v>
      </c>
      <c r="EO47" s="156" t="e">
        <f>IF(AND(DI47 = 2012,F47 ="2.2"),SUM(#REF!),"")</f>
        <v>#REF!</v>
      </c>
      <c r="EP47" s="156" t="e">
        <f>IF(AND(DI47 = 2012,F47 ="2.3"),SUM(#REF!),"")</f>
        <v>#REF!</v>
      </c>
      <c r="EQ47" s="156" t="e">
        <f>IF(AND(DI47 = 2012,F47 ="2.4"),SUM(#REF!),"")</f>
        <v>#REF!</v>
      </c>
      <c r="ER47" s="156" t="e">
        <f>IF(AND(DI47 = 2012,F47 ="2.5"),SUM(#REF!),"")</f>
        <v>#REF!</v>
      </c>
      <c r="ES47" s="156" t="e">
        <f>IF(AND(DI47 = 2012,F47 ="2.6"),SUM(#REF!),"")</f>
        <v>#REF!</v>
      </c>
      <c r="ET47" s="156" t="e">
        <f>IF(AND(DI47 = 2012,F47 ="2.7"),SUM(#REF!),"")</f>
        <v>#REF!</v>
      </c>
      <c r="EU47" s="156" t="e">
        <f>IF(AND(DI47 = 2012,F47 ="2.8"),SUM(#REF!),"")</f>
        <v>#REF!</v>
      </c>
      <c r="EV47" s="156" t="e">
        <f>IF(AND(DI47 = 2012,F47 ="2.9"),SUM(#REF!),"")</f>
        <v>#REF!</v>
      </c>
      <c r="EW47" s="156" t="e">
        <f>IF(AND(DI47 = 2012,F47 ="2.10"),SUM(#REF!),"")</f>
        <v>#REF!</v>
      </c>
      <c r="EX47" s="156" t="e">
        <f>IF(AND(DI47 = 2012,F47 ="2.11"),SUM(#REF!),"")</f>
        <v>#REF!</v>
      </c>
      <c r="EY47" s="156" t="e">
        <f>IF(AND(DI47 = 2012,F47 ="2.12"),SUM(#REF!),"")</f>
        <v>#REF!</v>
      </c>
      <c r="EZ47" s="156" t="e">
        <f>IF(AND(DI47 = 2012,F47 ="2.13"),SUM(#REF!),"")</f>
        <v>#REF!</v>
      </c>
      <c r="FA47" s="156" t="e">
        <f>IF(AND(DI47 = 2012,F47 ="2.14"),SUM(#REF!),"")</f>
        <v>#REF!</v>
      </c>
      <c r="FB47" s="156" t="e">
        <f>IF(AND(DI47 = 2012,F47 ="2.15"),SUM(#REF!),"")</f>
        <v>#REF!</v>
      </c>
      <c r="FC47" s="156" t="e">
        <f>IF(AND(DI47 = 2012,F47 ="3.1"),SUM(#REF!),"")</f>
        <v>#REF!</v>
      </c>
      <c r="FD47" s="156" t="e">
        <f>IF(AND(DI47 = 2012,F47 ="3.2"),SUM(#REF!),"")</f>
        <v>#REF!</v>
      </c>
      <c r="FE47" s="156" t="e">
        <f>IF(AND(DI47 = 2012,F47 ="3.3"),SUM(#REF!),"")</f>
        <v>#REF!</v>
      </c>
      <c r="FF47" s="156" t="e">
        <f>IF(AND(DI47 = 2012,F47 ="3.4"),SUM(#REF!),"")</f>
        <v>#REF!</v>
      </c>
      <c r="FG47" s="156" t="e">
        <f>IF(AND(DI47 = 2012,F47 ="3.5"),SUM(#REF!),"")</f>
        <v>#REF!</v>
      </c>
    </row>
    <row r="48" spans="1:165" s="173" customFormat="1" ht="12.75" x14ac:dyDescent="0.2">
      <c r="A48" s="163">
        <f t="shared" si="73"/>
        <v>29</v>
      </c>
      <c r="B48" s="146"/>
      <c r="C48" s="147"/>
      <c r="D48" s="148"/>
      <c r="E48" s="149"/>
      <c r="F48" s="150"/>
      <c r="G48" s="148"/>
      <c r="H48" s="148"/>
      <c r="I48" s="172"/>
      <c r="J48" s="152"/>
      <c r="K48" s="153"/>
      <c r="L48" s="154"/>
      <c r="M48" s="155" t="e">
        <f t="shared" si="0"/>
        <v>#REF!</v>
      </c>
      <c r="N48" s="156" t="e">
        <f t="shared" si="1"/>
        <v>#REF!</v>
      </c>
      <c r="O48" s="156" t="e">
        <f t="shared" si="2"/>
        <v>#REF!</v>
      </c>
      <c r="P48" s="156" t="e">
        <f t="shared" si="3"/>
        <v>#REF!</v>
      </c>
      <c r="Q48" s="156" t="e">
        <f t="shared" si="4"/>
        <v>#REF!</v>
      </c>
      <c r="R48" s="156" t="e">
        <f t="shared" si="5"/>
        <v>#REF!</v>
      </c>
      <c r="S48" s="156" t="e">
        <f t="shared" si="6"/>
        <v>#REF!</v>
      </c>
      <c r="T48" s="156" t="e">
        <f t="shared" si="7"/>
        <v>#REF!</v>
      </c>
      <c r="U48" s="156" t="e">
        <f t="shared" si="8"/>
        <v>#REF!</v>
      </c>
      <c r="V48" s="156" t="e">
        <f t="shared" si="9"/>
        <v>#REF!</v>
      </c>
      <c r="W48" s="156" t="e">
        <f t="shared" si="10"/>
        <v>#REF!</v>
      </c>
      <c r="X48" s="156" t="e">
        <f t="shared" si="11"/>
        <v>#REF!</v>
      </c>
      <c r="Y48" s="156" t="e">
        <f t="shared" si="12"/>
        <v>#REF!</v>
      </c>
      <c r="Z48" s="156" t="e">
        <f t="shared" si="13"/>
        <v>#REF!</v>
      </c>
      <c r="AA48" s="156" t="e">
        <f t="shared" si="14"/>
        <v>#REF!</v>
      </c>
      <c r="AB48" s="156" t="e">
        <f t="shared" si="15"/>
        <v>#REF!</v>
      </c>
      <c r="AC48" s="156" t="e">
        <f t="shared" si="16"/>
        <v>#REF!</v>
      </c>
      <c r="AD48" s="156" t="e">
        <f t="shared" si="17"/>
        <v>#REF!</v>
      </c>
      <c r="AE48" s="156" t="e">
        <f>IF(AND(AK48 = 2010,F48 ="2.15"),SUM(#REF!),"0")</f>
        <v>#REF!</v>
      </c>
      <c r="AF48" s="156" t="e">
        <f t="shared" si="18"/>
        <v>#REF!</v>
      </c>
      <c r="AG48" s="156" t="e">
        <f t="shared" si="19"/>
        <v>#REF!</v>
      </c>
      <c r="AH48" s="156" t="e">
        <f t="shared" si="20"/>
        <v>#REF!</v>
      </c>
      <c r="AI48" s="156" t="e">
        <f t="shared" si="21"/>
        <v>#REF!</v>
      </c>
      <c r="AJ48" s="156" t="e">
        <f t="shared" si="22"/>
        <v>#REF!</v>
      </c>
      <c r="AK48" s="157" t="e">
        <f>#REF!</f>
        <v>#REF!</v>
      </c>
      <c r="AL48" s="156" t="e">
        <f>IF(AND(AK48 = 2010,F48 ="1.1"),SUM(#REF!),"")</f>
        <v>#REF!</v>
      </c>
      <c r="AM48" s="156" t="e">
        <f>IF(AND(AK48 = 2010,F48 ="1.2"),SUM(#REF!),"")</f>
        <v>#REF!</v>
      </c>
      <c r="AN48" s="156" t="e">
        <f>IF(AND(AK48 = 2010,F48 ="1.3"),SUM(#REF!),"")</f>
        <v>#REF!</v>
      </c>
      <c r="AO48" s="156" t="e">
        <f>IF(AND(AK48 = 2010,F48 ="1.4"),SUM(#REF!),"")</f>
        <v>#REF!</v>
      </c>
      <c r="AP48" s="156" t="e">
        <f>IF(AND(AK48 = 2010,F48 ="2.1"),SUM(#REF!),"")</f>
        <v>#REF!</v>
      </c>
      <c r="AQ48" s="156" t="e">
        <f>IF(AND(AK48 = 2010,F48 ="2.2"),SUM(#REF!),"")</f>
        <v>#REF!</v>
      </c>
      <c r="AR48" s="156" t="e">
        <f>IF(AND(AK48 = 2010,F48 ="2.3"),SUM(#REF!),"")</f>
        <v>#REF!</v>
      </c>
      <c r="AS48" s="156" t="e">
        <f>IF(AND(AK48 = 2010,F48 ="2.4"),SUM(#REF!),"")</f>
        <v>#REF!</v>
      </c>
      <c r="AT48" s="156" t="e">
        <f>IF(AND(AK48 = 2010,F48 ="2.5"),SUM(#REF!),"")</f>
        <v>#REF!</v>
      </c>
      <c r="AU48" s="156" t="e">
        <f>IF(AND(AK48 = 2010,F48 ="2.6"),SUM(#REF!),"")</f>
        <v>#REF!</v>
      </c>
      <c r="AV48" s="156" t="e">
        <f>IF(AND(AK48 = 2010,F48 ="2.7"),SUM(#REF!),"")</f>
        <v>#REF!</v>
      </c>
      <c r="AW48" s="156" t="e">
        <f>IF(AND(AK48 = 2010,F48 ="2.8"),SUM(#REF!),"")</f>
        <v>#REF!</v>
      </c>
      <c r="AX48" s="156" t="e">
        <f>IF(AND(AK48 = 2010,F48 ="2.9"),SUM(#REF!),"")</f>
        <v>#REF!</v>
      </c>
      <c r="AY48" s="156" t="e">
        <f>IF(AND(AK48 = 2010,F48 ="2.10"),SUM(#REF!),"")</f>
        <v>#REF!</v>
      </c>
      <c r="AZ48" s="156" t="e">
        <f>IF(AND(AK48 = 2010,F48 ="2.11"),SUM(#REF!),"")</f>
        <v>#REF!</v>
      </c>
      <c r="BA48" s="156" t="e">
        <f>IF(AND(AK48 = 2010,F48 ="2.12"),SUM(#REF!),"")</f>
        <v>#REF!</v>
      </c>
      <c r="BB48" s="156" t="e">
        <f>IF(AND(AK48 = 2010,F48 ="2.13"),SUM(#REF!),"")</f>
        <v>#REF!</v>
      </c>
      <c r="BC48" s="156" t="e">
        <f>IF(AND(AK48 = 2010,F48 ="2.14"),SUM(#REF!),"")</f>
        <v>#REF!</v>
      </c>
      <c r="BD48" s="156" t="e">
        <f>IF(AND(AK48 = 2010,F48 ="2.15"),SUM(#REF!),"")</f>
        <v>#REF!</v>
      </c>
      <c r="BE48" s="156" t="e">
        <f>IF(AND(AK48 = 2010,F48 ="3.1"),SUM(#REF!),"")</f>
        <v>#REF!</v>
      </c>
      <c r="BF48" s="156" t="e">
        <f>IF(AND(AK48 = 2010,F48 ="3.2"),SUM(#REF!),"")</f>
        <v>#REF!</v>
      </c>
      <c r="BG48" s="156" t="e">
        <f>IF(AND(AK48 = 2010,F48 ="3.3"),SUM(#REF!),"")</f>
        <v>#REF!</v>
      </c>
      <c r="BH48" s="156" t="e">
        <f>IF(AND(AK48 = 2010,F48 ="3.4"),SUM(#REF!),"")</f>
        <v>#REF!</v>
      </c>
      <c r="BI48" s="156" t="e">
        <f>IF(AND(AK48 = 2010,F48 ="3.5"),SUM(#REF!),"")</f>
        <v>#REF!</v>
      </c>
      <c r="BJ48" s="156" t="e">
        <f>#REF!</f>
        <v>#REF!</v>
      </c>
      <c r="BK48" s="158" t="e">
        <f t="shared" si="23"/>
        <v>#REF!</v>
      </c>
      <c r="BL48" s="158" t="e">
        <f t="shared" si="24"/>
        <v>#REF!</v>
      </c>
      <c r="BM48" s="158" t="e">
        <f t="shared" si="25"/>
        <v>#REF!</v>
      </c>
      <c r="BN48" s="158" t="e">
        <f t="shared" si="26"/>
        <v>#REF!</v>
      </c>
      <c r="BO48" s="158" t="e">
        <f t="shared" si="27"/>
        <v>#REF!</v>
      </c>
      <c r="BP48" s="158" t="e">
        <f t="shared" si="28"/>
        <v>#REF!</v>
      </c>
      <c r="BQ48" s="158" t="e">
        <f t="shared" si="29"/>
        <v>#REF!</v>
      </c>
      <c r="BR48" s="158" t="e">
        <f t="shared" si="30"/>
        <v>#REF!</v>
      </c>
      <c r="BS48" s="158" t="e">
        <f t="shared" si="31"/>
        <v>#REF!</v>
      </c>
      <c r="BT48" s="158" t="e">
        <f t="shared" si="32"/>
        <v>#REF!</v>
      </c>
      <c r="BU48" s="158" t="e">
        <f t="shared" si="33"/>
        <v>#REF!</v>
      </c>
      <c r="BV48" s="158" t="e">
        <f t="shared" si="34"/>
        <v>#REF!</v>
      </c>
      <c r="BW48" s="158" t="e">
        <f t="shared" si="35"/>
        <v>#REF!</v>
      </c>
      <c r="BX48" s="158" t="e">
        <f t="shared" si="36"/>
        <v>#REF!</v>
      </c>
      <c r="BY48" s="158" t="e">
        <f t="shared" si="37"/>
        <v>#REF!</v>
      </c>
      <c r="BZ48" s="158" t="e">
        <f t="shared" si="38"/>
        <v>#REF!</v>
      </c>
      <c r="CA48" s="158" t="e">
        <f t="shared" si="39"/>
        <v>#REF!</v>
      </c>
      <c r="CB48" s="158" t="e">
        <f t="shared" si="40"/>
        <v>#REF!</v>
      </c>
      <c r="CC48" s="158" t="e">
        <f t="shared" si="41"/>
        <v>#REF!</v>
      </c>
      <c r="CD48" s="158" t="e">
        <f t="shared" si="42"/>
        <v>#REF!</v>
      </c>
      <c r="CE48" s="158" t="e">
        <f t="shared" si="43"/>
        <v>#REF!</v>
      </c>
      <c r="CF48" s="158" t="e">
        <f t="shared" si="44"/>
        <v>#REF!</v>
      </c>
      <c r="CG48" s="158" t="e">
        <f t="shared" si="45"/>
        <v>#REF!</v>
      </c>
      <c r="CH48" s="158" t="e">
        <f t="shared" si="46"/>
        <v>#REF!</v>
      </c>
      <c r="CI48" s="159" t="e">
        <f t="shared" si="47"/>
        <v>#REF!</v>
      </c>
      <c r="CJ48" s="160" t="e">
        <f>IF(AND(BJ48 = 2011,F48 ="1.1"),SUM(#REF!),"")</f>
        <v>#REF!</v>
      </c>
      <c r="CK48" s="158" t="e">
        <f>IF(AND(BJ48 = 2011,F48 ="1.2"),SUM(#REF!),"")</f>
        <v>#REF!</v>
      </c>
      <c r="CL48" s="158" t="e">
        <f>IF(AND(BJ48 = 2011,F48 ="1.3"),SUM(#REF!),"")</f>
        <v>#REF!</v>
      </c>
      <c r="CM48" s="158" t="e">
        <f>IF(AND(BJ48 = 2011,F48 ="1.4"),SUM(#REF!),"")</f>
        <v>#REF!</v>
      </c>
      <c r="CN48" s="158" t="e">
        <f>IF(AND(BJ48 = 2011,F48 ="1.5"),SUM(#REF!),"")</f>
        <v>#REF!</v>
      </c>
      <c r="CO48" s="158" t="e">
        <f>IF(AND(BJ48 = 2011,F48 ="2.1"),SUM(#REF!),"")</f>
        <v>#REF!</v>
      </c>
      <c r="CP48" s="158" t="e">
        <f>IF(AND(BJ48 = 2011,F48 ="2.2"),SUM(#REF!),"")</f>
        <v>#REF!</v>
      </c>
      <c r="CQ48" s="158" t="e">
        <f>IF(AND(BJ48 = 2011,F48 ="2.3"),SUM(#REF!),"")</f>
        <v>#REF!</v>
      </c>
      <c r="CR48" s="158" t="e">
        <f>IF(AND(BJ48 = 2011,F48 ="2.4"),SUM(#REF!),"")</f>
        <v>#REF!</v>
      </c>
      <c r="CS48" s="158" t="e">
        <f>IF(AND(BJ48 = 2011,F48 ="2.5"),SUM(#REF!),"")</f>
        <v>#REF!</v>
      </c>
      <c r="CT48" s="158" t="e">
        <f>IF(AND(BJ48 = 2011,F48 ="2.6"),SUM(#REF!),"")</f>
        <v>#REF!</v>
      </c>
      <c r="CU48" s="158" t="e">
        <f>IF(AND(BJ48 = 2011,F48 ="2.7"),SUM(#REF!),"")</f>
        <v>#REF!</v>
      </c>
      <c r="CV48" s="158" t="e">
        <f>IF(AND(BJ48 = 2011,F48 ="2.8"),SUM(#REF!),"")</f>
        <v>#REF!</v>
      </c>
      <c r="CW48" s="158" t="e">
        <f>IF(AND(BJ48 = 2011,F48 ="2.9"),SUM(#REF!),"")</f>
        <v>#REF!</v>
      </c>
      <c r="CX48" s="158" t="e">
        <f>IF(AND(BJ48 = 2011,F48 ="2.10"),SUM(#REF!),"")</f>
        <v>#REF!</v>
      </c>
      <c r="CY48" s="158" t="e">
        <f>IF(AND(BJ48 = 2011,F48 ="2.11"),SUM(#REF!),"")</f>
        <v>#REF!</v>
      </c>
      <c r="CZ48" s="158" t="e">
        <f>IF(AND(BJ48 = 2011,F48 ="2.12"),SUM(#REF!),"")</f>
        <v>#REF!</v>
      </c>
      <c r="DA48" s="158" t="e">
        <f>IF(AND(BJ48 = 2011,F48 ="2.13"),SUM(#REF!),"")</f>
        <v>#REF!</v>
      </c>
      <c r="DB48" s="158" t="e">
        <f>IF(AND(BJ48 = 2011,F48 ="2.14"),SUM(#REF!),"")</f>
        <v>#REF!</v>
      </c>
      <c r="DC48" s="158" t="e">
        <f>IF(AND(BJ48 = 2011,F48 ="2.15"),SUM(#REF!),"")</f>
        <v>#REF!</v>
      </c>
      <c r="DD48" s="158" t="e">
        <f>IF(AND(BJ48 = 2011,F48 ="3.1"),SUM(#REF!),"")</f>
        <v>#REF!</v>
      </c>
      <c r="DE48" s="158" t="e">
        <f>IF(AND(BJ48 = 2011,F48 ="3.2"),SUM(#REF!),"")</f>
        <v>#REF!</v>
      </c>
      <c r="DF48" s="158" t="e">
        <f>IF(AND(BJ48 = 2011,F48 ="3.3"),SUM(#REF!),"")</f>
        <v>#REF!</v>
      </c>
      <c r="DG48" s="158" t="e">
        <f>IF(AND(BJ48 = 2011,F48 ="3.4"),SUM(#REF!),"")</f>
        <v>#REF!</v>
      </c>
      <c r="DH48" s="158" t="e">
        <f>IF(AND(BJ48 = 2011,F48 ="3.5"),SUM(#REF!),"")</f>
        <v>#REF!</v>
      </c>
      <c r="DI48" s="161" t="e">
        <f>#REF!</f>
        <v>#REF!</v>
      </c>
      <c r="DJ48" s="158" t="e">
        <f t="shared" si="48"/>
        <v>#REF!</v>
      </c>
      <c r="DK48" s="158" t="e">
        <f t="shared" si="49"/>
        <v>#REF!</v>
      </c>
      <c r="DL48" s="158" t="e">
        <f t="shared" si="50"/>
        <v>#REF!</v>
      </c>
      <c r="DM48" s="158" t="e">
        <f t="shared" si="51"/>
        <v>#REF!</v>
      </c>
      <c r="DN48" s="158" t="e">
        <f t="shared" si="52"/>
        <v>#REF!</v>
      </c>
      <c r="DO48" s="158" t="e">
        <f t="shared" si="53"/>
        <v>#REF!</v>
      </c>
      <c r="DP48" s="158" t="e">
        <f t="shared" si="54"/>
        <v>#REF!</v>
      </c>
      <c r="DQ48" s="158" t="e">
        <f t="shared" si="55"/>
        <v>#REF!</v>
      </c>
      <c r="DR48" s="158" t="e">
        <f t="shared" si="56"/>
        <v>#REF!</v>
      </c>
      <c r="DS48" s="158" t="e">
        <f t="shared" si="57"/>
        <v>#REF!</v>
      </c>
      <c r="DT48" s="158" t="e">
        <f t="shared" si="58"/>
        <v>#REF!</v>
      </c>
      <c r="DU48" s="158" t="e">
        <f t="shared" si="59"/>
        <v>#REF!</v>
      </c>
      <c r="DV48" s="158" t="e">
        <f t="shared" si="60"/>
        <v>#REF!</v>
      </c>
      <c r="DW48" s="158" t="e">
        <f t="shared" si="61"/>
        <v>#REF!</v>
      </c>
      <c r="DX48" s="158" t="e">
        <f t="shared" si="62"/>
        <v>#REF!</v>
      </c>
      <c r="DY48" s="158" t="e">
        <f t="shared" si="63"/>
        <v>#REF!</v>
      </c>
      <c r="DZ48" s="158" t="e">
        <f t="shared" si="64"/>
        <v>#REF!</v>
      </c>
      <c r="EA48" s="158" t="e">
        <f t="shared" si="65"/>
        <v>#REF!</v>
      </c>
      <c r="EB48" s="158" t="e">
        <f t="shared" si="66"/>
        <v>#REF!</v>
      </c>
      <c r="EC48" s="158" t="e">
        <f t="shared" si="67"/>
        <v>#REF!</v>
      </c>
      <c r="ED48" s="158" t="e">
        <f t="shared" si="68"/>
        <v>#REF!</v>
      </c>
      <c r="EE48" s="158" t="e">
        <f t="shared" si="69"/>
        <v>#REF!</v>
      </c>
      <c r="EF48" s="158" t="e">
        <f t="shared" si="70"/>
        <v>#REF!</v>
      </c>
      <c r="EG48" s="158" t="e">
        <f t="shared" si="71"/>
        <v>#REF!</v>
      </c>
      <c r="EH48" s="159" t="e">
        <f t="shared" si="72"/>
        <v>#REF!</v>
      </c>
      <c r="EI48" s="156" t="e">
        <f>IF(AND(DI48 = 2012,F48 ="1.1"),SUM(#REF!),"")</f>
        <v>#REF!</v>
      </c>
      <c r="EJ48" s="156" t="e">
        <f>IF(AND(DI48 = 2012,F48 ="1.2"),SUM(#REF!),"")</f>
        <v>#REF!</v>
      </c>
      <c r="EK48" s="156" t="e">
        <f>IF(AND(DI48 = 2012,F48 ="1.3"),SUM(#REF!),"")</f>
        <v>#REF!</v>
      </c>
      <c r="EL48" s="156" t="e">
        <f>IF(AND(DI48 = 2012,F48 ="1.4"),SUM(#REF!),"")</f>
        <v>#REF!</v>
      </c>
      <c r="EM48" s="156" t="e">
        <f>IF(AND(DI48 = 2012,F48 ="1.5"),SUM(#REF!),"")</f>
        <v>#REF!</v>
      </c>
      <c r="EN48" s="156" t="e">
        <f>IF(AND(DI48 = 2012,F48 ="2.1"),SUM(#REF!),"")</f>
        <v>#REF!</v>
      </c>
      <c r="EO48" s="156" t="e">
        <f>IF(AND(DI48 = 2012,F48 ="2.2"),SUM(#REF!),"")</f>
        <v>#REF!</v>
      </c>
      <c r="EP48" s="156" t="e">
        <f>IF(AND(DI48 = 2012,F48 ="2.3"),SUM(#REF!),"")</f>
        <v>#REF!</v>
      </c>
      <c r="EQ48" s="156" t="e">
        <f>IF(AND(DI48 = 2012,F48 ="2.4"),SUM(#REF!),"")</f>
        <v>#REF!</v>
      </c>
      <c r="ER48" s="156" t="e">
        <f>IF(AND(DI48 = 2012,F48 ="2.5"),SUM(#REF!),"")</f>
        <v>#REF!</v>
      </c>
      <c r="ES48" s="156" t="e">
        <f>IF(AND(DI48 = 2012,F48 ="2.6"),SUM(#REF!),"")</f>
        <v>#REF!</v>
      </c>
      <c r="ET48" s="156" t="e">
        <f>IF(AND(DI48 = 2012,F48 ="2.7"),SUM(#REF!),"")</f>
        <v>#REF!</v>
      </c>
      <c r="EU48" s="156" t="e">
        <f>IF(AND(DI48 = 2012,F48 ="2.8"),SUM(#REF!),"")</f>
        <v>#REF!</v>
      </c>
      <c r="EV48" s="156" t="e">
        <f>IF(AND(DI48 = 2012,F48 ="2.9"),SUM(#REF!),"")</f>
        <v>#REF!</v>
      </c>
      <c r="EW48" s="156" t="e">
        <f>IF(AND(DI48 = 2012,F48 ="2.10"),SUM(#REF!),"")</f>
        <v>#REF!</v>
      </c>
      <c r="EX48" s="156" t="e">
        <f>IF(AND(DI48 = 2012,F48 ="2.11"),SUM(#REF!),"")</f>
        <v>#REF!</v>
      </c>
      <c r="EY48" s="156" t="e">
        <f>IF(AND(DI48 = 2012,F48 ="2.12"),SUM(#REF!),"")</f>
        <v>#REF!</v>
      </c>
      <c r="EZ48" s="156" t="e">
        <f>IF(AND(DI48 = 2012,F48 ="2.13"),SUM(#REF!),"")</f>
        <v>#REF!</v>
      </c>
      <c r="FA48" s="156" t="e">
        <f>IF(AND(DI48 = 2012,F48 ="2.14"),SUM(#REF!),"")</f>
        <v>#REF!</v>
      </c>
      <c r="FB48" s="156" t="e">
        <f>IF(AND(DI48 = 2012,F48 ="2.15"),SUM(#REF!),"")</f>
        <v>#REF!</v>
      </c>
      <c r="FC48" s="156" t="e">
        <f>IF(AND(DI48 = 2012,F48 ="3.1"),SUM(#REF!),"")</f>
        <v>#REF!</v>
      </c>
      <c r="FD48" s="156" t="e">
        <f>IF(AND(DI48 = 2012,F48 ="3.2"),SUM(#REF!),"")</f>
        <v>#REF!</v>
      </c>
      <c r="FE48" s="156" t="e">
        <f>IF(AND(DI48 = 2012,F48 ="3.3"),SUM(#REF!),"")</f>
        <v>#REF!</v>
      </c>
      <c r="FF48" s="156" t="e">
        <f>IF(AND(DI48 = 2012,F48 ="3.4"),SUM(#REF!),"")</f>
        <v>#REF!</v>
      </c>
      <c r="FG48" s="156" t="e">
        <f>IF(AND(DI48 = 2012,F48 ="3.5"),SUM(#REF!),"")</f>
        <v>#REF!</v>
      </c>
    </row>
    <row r="49" spans="1:163" s="173" customFormat="1" ht="12.75" x14ac:dyDescent="0.2">
      <c r="A49" s="163">
        <f t="shared" si="73"/>
        <v>30</v>
      </c>
      <c r="B49" s="146"/>
      <c r="C49" s="147"/>
      <c r="D49" s="148"/>
      <c r="E49" s="149"/>
      <c r="F49" s="150"/>
      <c r="G49" s="148"/>
      <c r="H49" s="148"/>
      <c r="I49" s="172"/>
      <c r="J49" s="152"/>
      <c r="K49" s="153"/>
      <c r="L49" s="154"/>
      <c r="M49" s="155" t="e">
        <f t="shared" si="0"/>
        <v>#REF!</v>
      </c>
      <c r="N49" s="156" t="e">
        <f t="shared" si="1"/>
        <v>#REF!</v>
      </c>
      <c r="O49" s="156" t="e">
        <f t="shared" si="2"/>
        <v>#REF!</v>
      </c>
      <c r="P49" s="156" t="e">
        <f t="shared" si="3"/>
        <v>#REF!</v>
      </c>
      <c r="Q49" s="156" t="e">
        <f t="shared" si="4"/>
        <v>#REF!</v>
      </c>
      <c r="R49" s="156" t="e">
        <f t="shared" si="5"/>
        <v>#REF!</v>
      </c>
      <c r="S49" s="156" t="e">
        <f t="shared" si="6"/>
        <v>#REF!</v>
      </c>
      <c r="T49" s="156" t="e">
        <f t="shared" si="7"/>
        <v>#REF!</v>
      </c>
      <c r="U49" s="156" t="e">
        <f t="shared" si="8"/>
        <v>#REF!</v>
      </c>
      <c r="V49" s="156" t="e">
        <f t="shared" si="9"/>
        <v>#REF!</v>
      </c>
      <c r="W49" s="156" t="e">
        <f t="shared" si="10"/>
        <v>#REF!</v>
      </c>
      <c r="X49" s="156" t="e">
        <f t="shared" si="11"/>
        <v>#REF!</v>
      </c>
      <c r="Y49" s="156" t="e">
        <f t="shared" si="12"/>
        <v>#REF!</v>
      </c>
      <c r="Z49" s="156" t="e">
        <f t="shared" si="13"/>
        <v>#REF!</v>
      </c>
      <c r="AA49" s="156" t="e">
        <f t="shared" si="14"/>
        <v>#REF!</v>
      </c>
      <c r="AB49" s="156" t="e">
        <f t="shared" si="15"/>
        <v>#REF!</v>
      </c>
      <c r="AC49" s="156" t="e">
        <f t="shared" si="16"/>
        <v>#REF!</v>
      </c>
      <c r="AD49" s="156" t="e">
        <f t="shared" si="17"/>
        <v>#REF!</v>
      </c>
      <c r="AE49" s="156" t="e">
        <f>IF(AND(AK49 = 2010,F49 ="2.15"),SUM(#REF!),"0")</f>
        <v>#REF!</v>
      </c>
      <c r="AF49" s="156" t="e">
        <f t="shared" si="18"/>
        <v>#REF!</v>
      </c>
      <c r="AG49" s="156" t="e">
        <f t="shared" si="19"/>
        <v>#REF!</v>
      </c>
      <c r="AH49" s="156" t="e">
        <f t="shared" si="20"/>
        <v>#REF!</v>
      </c>
      <c r="AI49" s="156" t="e">
        <f t="shared" si="21"/>
        <v>#REF!</v>
      </c>
      <c r="AJ49" s="156" t="e">
        <f t="shared" si="22"/>
        <v>#REF!</v>
      </c>
      <c r="AK49" s="157" t="e">
        <f>#REF!</f>
        <v>#REF!</v>
      </c>
      <c r="AL49" s="156" t="e">
        <f>IF(AND(AK49 = 2010,F49 ="1.1"),SUM(#REF!),"")</f>
        <v>#REF!</v>
      </c>
      <c r="AM49" s="156" t="e">
        <f>IF(AND(AK49 = 2010,F49 ="1.2"),SUM(#REF!),"")</f>
        <v>#REF!</v>
      </c>
      <c r="AN49" s="156" t="e">
        <f>IF(AND(AK49 = 2010,F49 ="1.3"),SUM(#REF!),"")</f>
        <v>#REF!</v>
      </c>
      <c r="AO49" s="156" t="e">
        <f>IF(AND(AK49 = 2010,F49 ="1.4"),SUM(#REF!),"")</f>
        <v>#REF!</v>
      </c>
      <c r="AP49" s="156" t="e">
        <f>IF(AND(AK49 = 2010,F49 ="2.1"),SUM(#REF!),"")</f>
        <v>#REF!</v>
      </c>
      <c r="AQ49" s="156" t="e">
        <f>IF(AND(AK49 = 2010,F49 ="2.2"),SUM(#REF!),"")</f>
        <v>#REF!</v>
      </c>
      <c r="AR49" s="156" t="e">
        <f>IF(AND(AK49 = 2010,F49 ="2.3"),SUM(#REF!),"")</f>
        <v>#REF!</v>
      </c>
      <c r="AS49" s="156" t="e">
        <f>IF(AND(AK49 = 2010,F49 ="2.4"),SUM(#REF!),"")</f>
        <v>#REF!</v>
      </c>
      <c r="AT49" s="156" t="e">
        <f>IF(AND(AK49 = 2010,F49 ="2.5"),SUM(#REF!),"")</f>
        <v>#REF!</v>
      </c>
      <c r="AU49" s="156" t="e">
        <f>IF(AND(AK49 = 2010,F49 ="2.6"),SUM(#REF!),"")</f>
        <v>#REF!</v>
      </c>
      <c r="AV49" s="156" t="e">
        <f>IF(AND(AK49 = 2010,F49 ="2.7"),SUM(#REF!),"")</f>
        <v>#REF!</v>
      </c>
      <c r="AW49" s="156" t="e">
        <f>IF(AND(AK49 = 2010,F49 ="2.8"),SUM(#REF!),"")</f>
        <v>#REF!</v>
      </c>
      <c r="AX49" s="156" t="e">
        <f>IF(AND(AK49 = 2010,F49 ="2.9"),SUM(#REF!),"")</f>
        <v>#REF!</v>
      </c>
      <c r="AY49" s="156" t="e">
        <f>IF(AND(AK49 = 2010,F49 ="2.10"),SUM(#REF!),"")</f>
        <v>#REF!</v>
      </c>
      <c r="AZ49" s="156" t="e">
        <f>IF(AND(AK49 = 2010,F49 ="2.11"),SUM(#REF!),"")</f>
        <v>#REF!</v>
      </c>
      <c r="BA49" s="156" t="e">
        <f>IF(AND(AK49 = 2010,F49 ="2.12"),SUM(#REF!),"")</f>
        <v>#REF!</v>
      </c>
      <c r="BB49" s="156" t="e">
        <f>IF(AND(AK49 = 2010,F49 ="2.13"),SUM(#REF!),"")</f>
        <v>#REF!</v>
      </c>
      <c r="BC49" s="156" t="e">
        <f>IF(AND(AK49 = 2010,F49 ="2.14"),SUM(#REF!),"")</f>
        <v>#REF!</v>
      </c>
      <c r="BD49" s="156" t="e">
        <f>IF(AND(AK49 = 2010,F49 ="2.15"),SUM(#REF!),"")</f>
        <v>#REF!</v>
      </c>
      <c r="BE49" s="156" t="e">
        <f>IF(AND(AK49 = 2010,F49 ="3.1"),SUM(#REF!),"")</f>
        <v>#REF!</v>
      </c>
      <c r="BF49" s="156" t="e">
        <f>IF(AND(AK49 = 2010,F49 ="3.2"),SUM(#REF!),"")</f>
        <v>#REF!</v>
      </c>
      <c r="BG49" s="156" t="e">
        <f>IF(AND(AK49 = 2010,F49 ="3.3"),SUM(#REF!),"")</f>
        <v>#REF!</v>
      </c>
      <c r="BH49" s="156" t="e">
        <f>IF(AND(AK49 = 2010,F49 ="3.4"),SUM(#REF!),"")</f>
        <v>#REF!</v>
      </c>
      <c r="BI49" s="156" t="e">
        <f>IF(AND(AK49 = 2010,F49 ="3.5"),SUM(#REF!),"")</f>
        <v>#REF!</v>
      </c>
      <c r="BJ49" s="156" t="e">
        <f>#REF!</f>
        <v>#REF!</v>
      </c>
      <c r="BK49" s="158" t="e">
        <f t="shared" si="23"/>
        <v>#REF!</v>
      </c>
      <c r="BL49" s="158" t="e">
        <f t="shared" si="24"/>
        <v>#REF!</v>
      </c>
      <c r="BM49" s="158" t="e">
        <f t="shared" si="25"/>
        <v>#REF!</v>
      </c>
      <c r="BN49" s="158" t="e">
        <f t="shared" si="26"/>
        <v>#REF!</v>
      </c>
      <c r="BO49" s="158" t="e">
        <f t="shared" si="27"/>
        <v>#REF!</v>
      </c>
      <c r="BP49" s="158" t="e">
        <f t="shared" si="28"/>
        <v>#REF!</v>
      </c>
      <c r="BQ49" s="158" t="e">
        <f t="shared" si="29"/>
        <v>#REF!</v>
      </c>
      <c r="BR49" s="158" t="e">
        <f t="shared" si="30"/>
        <v>#REF!</v>
      </c>
      <c r="BS49" s="158" t="e">
        <f t="shared" si="31"/>
        <v>#REF!</v>
      </c>
      <c r="BT49" s="158" t="e">
        <f t="shared" si="32"/>
        <v>#REF!</v>
      </c>
      <c r="BU49" s="158" t="e">
        <f t="shared" si="33"/>
        <v>#REF!</v>
      </c>
      <c r="BV49" s="158" t="e">
        <f t="shared" si="34"/>
        <v>#REF!</v>
      </c>
      <c r="BW49" s="158" t="e">
        <f t="shared" si="35"/>
        <v>#REF!</v>
      </c>
      <c r="BX49" s="158" t="e">
        <f t="shared" si="36"/>
        <v>#REF!</v>
      </c>
      <c r="BY49" s="158" t="e">
        <f t="shared" si="37"/>
        <v>#REF!</v>
      </c>
      <c r="BZ49" s="158" t="e">
        <f t="shared" si="38"/>
        <v>#REF!</v>
      </c>
      <c r="CA49" s="158" t="e">
        <f t="shared" si="39"/>
        <v>#REF!</v>
      </c>
      <c r="CB49" s="158" t="e">
        <f t="shared" si="40"/>
        <v>#REF!</v>
      </c>
      <c r="CC49" s="158" t="e">
        <f t="shared" si="41"/>
        <v>#REF!</v>
      </c>
      <c r="CD49" s="158" t="e">
        <f t="shared" si="42"/>
        <v>#REF!</v>
      </c>
      <c r="CE49" s="158" t="e">
        <f t="shared" si="43"/>
        <v>#REF!</v>
      </c>
      <c r="CF49" s="158" t="e">
        <f t="shared" si="44"/>
        <v>#REF!</v>
      </c>
      <c r="CG49" s="158" t="e">
        <f t="shared" si="45"/>
        <v>#REF!</v>
      </c>
      <c r="CH49" s="158" t="e">
        <f t="shared" si="46"/>
        <v>#REF!</v>
      </c>
      <c r="CI49" s="159" t="e">
        <f t="shared" si="47"/>
        <v>#REF!</v>
      </c>
      <c r="CJ49" s="160" t="e">
        <f>IF(AND(BJ49 = 2011,F49 ="1.1"),SUM(#REF!),"")</f>
        <v>#REF!</v>
      </c>
      <c r="CK49" s="158" t="e">
        <f>IF(AND(BJ49 = 2011,F49 ="1.2"),SUM(#REF!),"")</f>
        <v>#REF!</v>
      </c>
      <c r="CL49" s="158" t="e">
        <f>IF(AND(BJ49 = 2011,F49 ="1.3"),SUM(#REF!),"")</f>
        <v>#REF!</v>
      </c>
      <c r="CM49" s="158" t="e">
        <f>IF(AND(BJ49 = 2011,F49 ="1.4"),SUM(#REF!),"")</f>
        <v>#REF!</v>
      </c>
      <c r="CN49" s="158" t="e">
        <f>IF(AND(BJ49 = 2011,F49 ="1.5"),SUM(#REF!),"")</f>
        <v>#REF!</v>
      </c>
      <c r="CO49" s="158" t="e">
        <f>IF(AND(BJ49 = 2011,F49 ="2.1"),SUM(#REF!),"")</f>
        <v>#REF!</v>
      </c>
      <c r="CP49" s="158" t="e">
        <f>IF(AND(BJ49 = 2011,F49 ="2.2"),SUM(#REF!),"")</f>
        <v>#REF!</v>
      </c>
      <c r="CQ49" s="158" t="e">
        <f>IF(AND(BJ49 = 2011,F49 ="2.3"),SUM(#REF!),"")</f>
        <v>#REF!</v>
      </c>
      <c r="CR49" s="158" t="e">
        <f>IF(AND(BJ49 = 2011,F49 ="2.4"),SUM(#REF!),"")</f>
        <v>#REF!</v>
      </c>
      <c r="CS49" s="158" t="e">
        <f>IF(AND(BJ49 = 2011,F49 ="2.5"),SUM(#REF!),"")</f>
        <v>#REF!</v>
      </c>
      <c r="CT49" s="158" t="e">
        <f>IF(AND(BJ49 = 2011,F49 ="2.6"),SUM(#REF!),"")</f>
        <v>#REF!</v>
      </c>
      <c r="CU49" s="158" t="e">
        <f>IF(AND(BJ49 = 2011,F49 ="2.7"),SUM(#REF!),"")</f>
        <v>#REF!</v>
      </c>
      <c r="CV49" s="158" t="e">
        <f>IF(AND(BJ49 = 2011,F49 ="2.8"),SUM(#REF!),"")</f>
        <v>#REF!</v>
      </c>
      <c r="CW49" s="158" t="e">
        <f>IF(AND(BJ49 = 2011,F49 ="2.9"),SUM(#REF!),"")</f>
        <v>#REF!</v>
      </c>
      <c r="CX49" s="158" t="e">
        <f>IF(AND(BJ49 = 2011,F49 ="2.10"),SUM(#REF!),"")</f>
        <v>#REF!</v>
      </c>
      <c r="CY49" s="158" t="e">
        <f>IF(AND(BJ49 = 2011,F49 ="2.11"),SUM(#REF!),"")</f>
        <v>#REF!</v>
      </c>
      <c r="CZ49" s="158" t="e">
        <f>IF(AND(BJ49 = 2011,F49 ="2.12"),SUM(#REF!),"")</f>
        <v>#REF!</v>
      </c>
      <c r="DA49" s="158" t="e">
        <f>IF(AND(BJ49 = 2011,F49 ="2.13"),SUM(#REF!),"")</f>
        <v>#REF!</v>
      </c>
      <c r="DB49" s="158" t="e">
        <f>IF(AND(BJ49 = 2011,F49 ="2.14"),SUM(#REF!),"")</f>
        <v>#REF!</v>
      </c>
      <c r="DC49" s="158" t="e">
        <f>IF(AND(BJ49 = 2011,F49 ="2.15"),SUM(#REF!),"")</f>
        <v>#REF!</v>
      </c>
      <c r="DD49" s="158" t="e">
        <f>IF(AND(BJ49 = 2011,F49 ="3.1"),SUM(#REF!),"")</f>
        <v>#REF!</v>
      </c>
      <c r="DE49" s="158" t="e">
        <f>IF(AND(BJ49 = 2011,F49 ="3.2"),SUM(#REF!),"")</f>
        <v>#REF!</v>
      </c>
      <c r="DF49" s="158" t="e">
        <f>IF(AND(BJ49 = 2011,F49 ="3.3"),SUM(#REF!),"")</f>
        <v>#REF!</v>
      </c>
      <c r="DG49" s="158" t="e">
        <f>IF(AND(BJ49 = 2011,F49 ="3.4"),SUM(#REF!),"")</f>
        <v>#REF!</v>
      </c>
      <c r="DH49" s="158" t="e">
        <f>IF(AND(BJ49 = 2011,F49 ="3.5"),SUM(#REF!),"")</f>
        <v>#REF!</v>
      </c>
      <c r="DI49" s="161" t="e">
        <f>#REF!</f>
        <v>#REF!</v>
      </c>
      <c r="DJ49" s="158" t="e">
        <f t="shared" si="48"/>
        <v>#REF!</v>
      </c>
      <c r="DK49" s="158" t="e">
        <f t="shared" si="49"/>
        <v>#REF!</v>
      </c>
      <c r="DL49" s="158" t="e">
        <f t="shared" si="50"/>
        <v>#REF!</v>
      </c>
      <c r="DM49" s="158" t="e">
        <f t="shared" si="51"/>
        <v>#REF!</v>
      </c>
      <c r="DN49" s="158" t="e">
        <f t="shared" si="52"/>
        <v>#REF!</v>
      </c>
      <c r="DO49" s="158" t="e">
        <f t="shared" si="53"/>
        <v>#REF!</v>
      </c>
      <c r="DP49" s="158" t="e">
        <f t="shared" si="54"/>
        <v>#REF!</v>
      </c>
      <c r="DQ49" s="158" t="e">
        <f t="shared" si="55"/>
        <v>#REF!</v>
      </c>
      <c r="DR49" s="158" t="e">
        <f t="shared" si="56"/>
        <v>#REF!</v>
      </c>
      <c r="DS49" s="158" t="e">
        <f t="shared" si="57"/>
        <v>#REF!</v>
      </c>
      <c r="DT49" s="158" t="e">
        <f t="shared" si="58"/>
        <v>#REF!</v>
      </c>
      <c r="DU49" s="158" t="e">
        <f t="shared" si="59"/>
        <v>#REF!</v>
      </c>
      <c r="DV49" s="158" t="e">
        <f t="shared" si="60"/>
        <v>#REF!</v>
      </c>
      <c r="DW49" s="158" t="e">
        <f t="shared" si="61"/>
        <v>#REF!</v>
      </c>
      <c r="DX49" s="158" t="e">
        <f t="shared" si="62"/>
        <v>#REF!</v>
      </c>
      <c r="DY49" s="158" t="e">
        <f t="shared" si="63"/>
        <v>#REF!</v>
      </c>
      <c r="DZ49" s="158" t="e">
        <f t="shared" si="64"/>
        <v>#REF!</v>
      </c>
      <c r="EA49" s="158" t="e">
        <f t="shared" si="65"/>
        <v>#REF!</v>
      </c>
      <c r="EB49" s="158" t="e">
        <f t="shared" si="66"/>
        <v>#REF!</v>
      </c>
      <c r="EC49" s="158" t="e">
        <f t="shared" si="67"/>
        <v>#REF!</v>
      </c>
      <c r="ED49" s="158" t="e">
        <f t="shared" si="68"/>
        <v>#REF!</v>
      </c>
      <c r="EE49" s="158" t="e">
        <f t="shared" si="69"/>
        <v>#REF!</v>
      </c>
      <c r="EF49" s="158" t="e">
        <f t="shared" si="70"/>
        <v>#REF!</v>
      </c>
      <c r="EG49" s="158" t="e">
        <f t="shared" si="71"/>
        <v>#REF!</v>
      </c>
      <c r="EH49" s="159" t="e">
        <f t="shared" si="72"/>
        <v>#REF!</v>
      </c>
      <c r="EI49" s="156" t="e">
        <f>IF(AND(DI49 = 2012,F49 ="1.1"),SUM(#REF!),"")</f>
        <v>#REF!</v>
      </c>
      <c r="EJ49" s="156" t="e">
        <f>IF(AND(DI49 = 2012,F49 ="1.2"),SUM(#REF!),"")</f>
        <v>#REF!</v>
      </c>
      <c r="EK49" s="156" t="e">
        <f>IF(AND(DI49 = 2012,F49 ="1.3"),SUM(#REF!),"")</f>
        <v>#REF!</v>
      </c>
      <c r="EL49" s="156" t="e">
        <f>IF(AND(DI49 = 2012,F49 ="1.4"),SUM(#REF!),"")</f>
        <v>#REF!</v>
      </c>
      <c r="EM49" s="156" t="e">
        <f>IF(AND(DI49 = 2012,F49 ="1.5"),SUM(#REF!),"")</f>
        <v>#REF!</v>
      </c>
      <c r="EN49" s="156" t="e">
        <f>IF(AND(DI49 = 2012,F49 ="2.1"),SUM(#REF!),"")</f>
        <v>#REF!</v>
      </c>
      <c r="EO49" s="156" t="e">
        <f>IF(AND(DI49 = 2012,F49 ="2.2"),SUM(#REF!),"")</f>
        <v>#REF!</v>
      </c>
      <c r="EP49" s="156" t="e">
        <f>IF(AND(DI49 = 2012,F49 ="2.3"),SUM(#REF!),"")</f>
        <v>#REF!</v>
      </c>
      <c r="EQ49" s="156" t="e">
        <f>IF(AND(DI49 = 2012,F49 ="2.4"),SUM(#REF!),"")</f>
        <v>#REF!</v>
      </c>
      <c r="ER49" s="156" t="e">
        <f>IF(AND(DI49 = 2012,F49 ="2.5"),SUM(#REF!),"")</f>
        <v>#REF!</v>
      </c>
      <c r="ES49" s="156" t="e">
        <f>IF(AND(DI49 = 2012,F49 ="2.6"),SUM(#REF!),"")</f>
        <v>#REF!</v>
      </c>
      <c r="ET49" s="156" t="e">
        <f>IF(AND(DI49 = 2012,F49 ="2.7"),SUM(#REF!),"")</f>
        <v>#REF!</v>
      </c>
      <c r="EU49" s="156" t="e">
        <f>IF(AND(DI49 = 2012,F49 ="2.8"),SUM(#REF!),"")</f>
        <v>#REF!</v>
      </c>
      <c r="EV49" s="156" t="e">
        <f>IF(AND(DI49 = 2012,F49 ="2.9"),SUM(#REF!),"")</f>
        <v>#REF!</v>
      </c>
      <c r="EW49" s="156" t="e">
        <f>IF(AND(DI49 = 2012,F49 ="2.10"),SUM(#REF!),"")</f>
        <v>#REF!</v>
      </c>
      <c r="EX49" s="156" t="e">
        <f>IF(AND(DI49 = 2012,F49 ="2.11"),SUM(#REF!),"")</f>
        <v>#REF!</v>
      </c>
      <c r="EY49" s="156" t="e">
        <f>IF(AND(DI49 = 2012,F49 ="2.12"),SUM(#REF!),"")</f>
        <v>#REF!</v>
      </c>
      <c r="EZ49" s="156" t="e">
        <f>IF(AND(DI49 = 2012,F49 ="2.13"),SUM(#REF!),"")</f>
        <v>#REF!</v>
      </c>
      <c r="FA49" s="156" t="e">
        <f>IF(AND(DI49 = 2012,F49 ="2.14"),SUM(#REF!),"")</f>
        <v>#REF!</v>
      </c>
      <c r="FB49" s="156" t="e">
        <f>IF(AND(DI49 = 2012,F49 ="2.15"),SUM(#REF!),"")</f>
        <v>#REF!</v>
      </c>
      <c r="FC49" s="156" t="e">
        <f>IF(AND(DI49 = 2012,F49 ="3.1"),SUM(#REF!),"")</f>
        <v>#REF!</v>
      </c>
      <c r="FD49" s="156" t="e">
        <f>IF(AND(DI49 = 2012,F49 ="3.2"),SUM(#REF!),"")</f>
        <v>#REF!</v>
      </c>
      <c r="FE49" s="156" t="e">
        <f>IF(AND(DI49 = 2012,F49 ="3.3"),SUM(#REF!),"")</f>
        <v>#REF!</v>
      </c>
      <c r="FF49" s="156" t="e">
        <f>IF(AND(DI49 = 2012,F49 ="3.4"),SUM(#REF!),"")</f>
        <v>#REF!</v>
      </c>
      <c r="FG49" s="156" t="e">
        <f>IF(AND(DI49 = 2012,F49 ="3.5"),SUM(#REF!),"")</f>
        <v>#REF!</v>
      </c>
    </row>
    <row r="50" spans="1:163" s="173" customFormat="1" ht="12.75" x14ac:dyDescent="0.2">
      <c r="A50" s="163">
        <f t="shared" si="73"/>
        <v>31</v>
      </c>
      <c r="B50" s="146"/>
      <c r="C50" s="147"/>
      <c r="D50" s="148"/>
      <c r="E50" s="149"/>
      <c r="F50" s="150"/>
      <c r="G50" s="148"/>
      <c r="H50" s="148"/>
      <c r="I50" s="172"/>
      <c r="J50" s="152"/>
      <c r="K50" s="153"/>
      <c r="L50" s="154"/>
      <c r="M50" s="155" t="e">
        <f t="shared" si="0"/>
        <v>#REF!</v>
      </c>
      <c r="N50" s="156" t="e">
        <f t="shared" si="1"/>
        <v>#REF!</v>
      </c>
      <c r="O50" s="156" t="e">
        <f t="shared" si="2"/>
        <v>#REF!</v>
      </c>
      <c r="P50" s="156" t="e">
        <f t="shared" si="3"/>
        <v>#REF!</v>
      </c>
      <c r="Q50" s="156" t="e">
        <f t="shared" si="4"/>
        <v>#REF!</v>
      </c>
      <c r="R50" s="156" t="e">
        <f t="shared" si="5"/>
        <v>#REF!</v>
      </c>
      <c r="S50" s="156" t="e">
        <f t="shared" si="6"/>
        <v>#REF!</v>
      </c>
      <c r="T50" s="156" t="e">
        <f t="shared" si="7"/>
        <v>#REF!</v>
      </c>
      <c r="U50" s="156" t="e">
        <f t="shared" si="8"/>
        <v>#REF!</v>
      </c>
      <c r="V50" s="156" t="e">
        <f t="shared" si="9"/>
        <v>#REF!</v>
      </c>
      <c r="W50" s="156" t="e">
        <f t="shared" si="10"/>
        <v>#REF!</v>
      </c>
      <c r="X50" s="156" t="e">
        <f t="shared" si="11"/>
        <v>#REF!</v>
      </c>
      <c r="Y50" s="156" t="e">
        <f t="shared" si="12"/>
        <v>#REF!</v>
      </c>
      <c r="Z50" s="156" t="e">
        <f t="shared" si="13"/>
        <v>#REF!</v>
      </c>
      <c r="AA50" s="156" t="e">
        <f t="shared" si="14"/>
        <v>#REF!</v>
      </c>
      <c r="AB50" s="156" t="e">
        <f t="shared" si="15"/>
        <v>#REF!</v>
      </c>
      <c r="AC50" s="156" t="e">
        <f t="shared" si="16"/>
        <v>#REF!</v>
      </c>
      <c r="AD50" s="156" t="e">
        <f t="shared" si="17"/>
        <v>#REF!</v>
      </c>
      <c r="AE50" s="156" t="e">
        <f>IF(AND(AK50 = 2010,F50 ="2.15"),SUM(#REF!),"0")</f>
        <v>#REF!</v>
      </c>
      <c r="AF50" s="156" t="e">
        <f t="shared" si="18"/>
        <v>#REF!</v>
      </c>
      <c r="AG50" s="156" t="e">
        <f t="shared" si="19"/>
        <v>#REF!</v>
      </c>
      <c r="AH50" s="156" t="e">
        <f t="shared" si="20"/>
        <v>#REF!</v>
      </c>
      <c r="AI50" s="156" t="e">
        <f t="shared" si="21"/>
        <v>#REF!</v>
      </c>
      <c r="AJ50" s="156" t="e">
        <f t="shared" si="22"/>
        <v>#REF!</v>
      </c>
      <c r="AK50" s="157" t="e">
        <f>#REF!</f>
        <v>#REF!</v>
      </c>
      <c r="AL50" s="156" t="e">
        <f>IF(AND(AK50 = 2010,F50 ="1.1"),SUM(#REF!),"")</f>
        <v>#REF!</v>
      </c>
      <c r="AM50" s="156" t="e">
        <f>IF(AND(AK50 = 2010,F50 ="1.2"),SUM(#REF!),"")</f>
        <v>#REF!</v>
      </c>
      <c r="AN50" s="156" t="e">
        <f>IF(AND(AK50 = 2010,F50 ="1.3"),SUM(#REF!),"")</f>
        <v>#REF!</v>
      </c>
      <c r="AO50" s="156" t="e">
        <f>IF(AND(AK50 = 2010,F50 ="1.4"),SUM(#REF!),"")</f>
        <v>#REF!</v>
      </c>
      <c r="AP50" s="156" t="e">
        <f>IF(AND(AK50 = 2010,F50 ="2.1"),SUM(#REF!),"")</f>
        <v>#REF!</v>
      </c>
      <c r="AQ50" s="156" t="e">
        <f>IF(AND(AK50 = 2010,F50 ="2.2"),SUM(#REF!),"")</f>
        <v>#REF!</v>
      </c>
      <c r="AR50" s="156" t="e">
        <f>IF(AND(AK50 = 2010,F50 ="2.3"),SUM(#REF!),"")</f>
        <v>#REF!</v>
      </c>
      <c r="AS50" s="156" t="e">
        <f>IF(AND(AK50 = 2010,F50 ="2.4"),SUM(#REF!),"")</f>
        <v>#REF!</v>
      </c>
      <c r="AT50" s="156" t="e">
        <f>IF(AND(AK50 = 2010,F50 ="2.5"),SUM(#REF!),"")</f>
        <v>#REF!</v>
      </c>
      <c r="AU50" s="156" t="e">
        <f>IF(AND(AK50 = 2010,F50 ="2.6"),SUM(#REF!),"")</f>
        <v>#REF!</v>
      </c>
      <c r="AV50" s="156" t="e">
        <f>IF(AND(AK50 = 2010,F50 ="2.7"),SUM(#REF!),"")</f>
        <v>#REF!</v>
      </c>
      <c r="AW50" s="156" t="e">
        <f>IF(AND(AK50 = 2010,F50 ="2.8"),SUM(#REF!),"")</f>
        <v>#REF!</v>
      </c>
      <c r="AX50" s="156" t="e">
        <f>IF(AND(AK50 = 2010,F50 ="2.9"),SUM(#REF!),"")</f>
        <v>#REF!</v>
      </c>
      <c r="AY50" s="156" t="e">
        <f>IF(AND(AK50 = 2010,F50 ="2.10"),SUM(#REF!),"")</f>
        <v>#REF!</v>
      </c>
      <c r="AZ50" s="156" t="e">
        <f>IF(AND(AK50 = 2010,F50 ="2.11"),SUM(#REF!),"")</f>
        <v>#REF!</v>
      </c>
      <c r="BA50" s="156" t="e">
        <f>IF(AND(AK50 = 2010,F50 ="2.12"),SUM(#REF!),"")</f>
        <v>#REF!</v>
      </c>
      <c r="BB50" s="156" t="e">
        <f>IF(AND(AK50 = 2010,F50 ="2.13"),SUM(#REF!),"")</f>
        <v>#REF!</v>
      </c>
      <c r="BC50" s="156" t="e">
        <f>IF(AND(AK50 = 2010,F50 ="2.14"),SUM(#REF!),"")</f>
        <v>#REF!</v>
      </c>
      <c r="BD50" s="156" t="e">
        <f>IF(AND(AK50 = 2010,F50 ="2.15"),SUM(#REF!),"")</f>
        <v>#REF!</v>
      </c>
      <c r="BE50" s="156" t="e">
        <f>IF(AND(AK50 = 2010,F50 ="3.1"),SUM(#REF!),"")</f>
        <v>#REF!</v>
      </c>
      <c r="BF50" s="156" t="e">
        <f>IF(AND(AK50 = 2010,F50 ="3.2"),SUM(#REF!),"")</f>
        <v>#REF!</v>
      </c>
      <c r="BG50" s="156" t="e">
        <f>IF(AND(AK50 = 2010,F50 ="3.3"),SUM(#REF!),"")</f>
        <v>#REF!</v>
      </c>
      <c r="BH50" s="156" t="e">
        <f>IF(AND(AK50 = 2010,F50 ="3.4"),SUM(#REF!),"")</f>
        <v>#REF!</v>
      </c>
      <c r="BI50" s="156" t="e">
        <f>IF(AND(AK50 = 2010,F50 ="3.5"),SUM(#REF!),"")</f>
        <v>#REF!</v>
      </c>
      <c r="BJ50" s="156" t="e">
        <f>#REF!</f>
        <v>#REF!</v>
      </c>
      <c r="BK50" s="158" t="e">
        <f t="shared" si="23"/>
        <v>#REF!</v>
      </c>
      <c r="BL50" s="158" t="e">
        <f t="shared" si="24"/>
        <v>#REF!</v>
      </c>
      <c r="BM50" s="158" t="e">
        <f t="shared" si="25"/>
        <v>#REF!</v>
      </c>
      <c r="BN50" s="158" t="e">
        <f t="shared" si="26"/>
        <v>#REF!</v>
      </c>
      <c r="BO50" s="158" t="e">
        <f t="shared" si="27"/>
        <v>#REF!</v>
      </c>
      <c r="BP50" s="158" t="e">
        <f t="shared" si="28"/>
        <v>#REF!</v>
      </c>
      <c r="BQ50" s="158" t="e">
        <f t="shared" si="29"/>
        <v>#REF!</v>
      </c>
      <c r="BR50" s="158" t="e">
        <f t="shared" si="30"/>
        <v>#REF!</v>
      </c>
      <c r="BS50" s="158" t="e">
        <f t="shared" si="31"/>
        <v>#REF!</v>
      </c>
      <c r="BT50" s="158" t="e">
        <f t="shared" si="32"/>
        <v>#REF!</v>
      </c>
      <c r="BU50" s="158" t="e">
        <f t="shared" si="33"/>
        <v>#REF!</v>
      </c>
      <c r="BV50" s="158" t="e">
        <f t="shared" si="34"/>
        <v>#REF!</v>
      </c>
      <c r="BW50" s="158" t="e">
        <f t="shared" si="35"/>
        <v>#REF!</v>
      </c>
      <c r="BX50" s="158" t="e">
        <f t="shared" si="36"/>
        <v>#REF!</v>
      </c>
      <c r="BY50" s="158" t="e">
        <f t="shared" si="37"/>
        <v>#REF!</v>
      </c>
      <c r="BZ50" s="158" t="e">
        <f t="shared" si="38"/>
        <v>#REF!</v>
      </c>
      <c r="CA50" s="158" t="e">
        <f t="shared" si="39"/>
        <v>#REF!</v>
      </c>
      <c r="CB50" s="158" t="e">
        <f t="shared" si="40"/>
        <v>#REF!</v>
      </c>
      <c r="CC50" s="158" t="e">
        <f t="shared" si="41"/>
        <v>#REF!</v>
      </c>
      <c r="CD50" s="158" t="e">
        <f t="shared" si="42"/>
        <v>#REF!</v>
      </c>
      <c r="CE50" s="158" t="e">
        <f t="shared" si="43"/>
        <v>#REF!</v>
      </c>
      <c r="CF50" s="158" t="e">
        <f t="shared" si="44"/>
        <v>#REF!</v>
      </c>
      <c r="CG50" s="158" t="e">
        <f t="shared" si="45"/>
        <v>#REF!</v>
      </c>
      <c r="CH50" s="158" t="e">
        <f t="shared" si="46"/>
        <v>#REF!</v>
      </c>
      <c r="CI50" s="159" t="e">
        <f t="shared" si="47"/>
        <v>#REF!</v>
      </c>
      <c r="CJ50" s="160" t="e">
        <f>IF(AND(BJ50 = 2011,F50 ="1.1"),SUM(#REF!),"")</f>
        <v>#REF!</v>
      </c>
      <c r="CK50" s="158" t="e">
        <f>IF(AND(BJ50 = 2011,F50 ="1.2"),SUM(#REF!),"")</f>
        <v>#REF!</v>
      </c>
      <c r="CL50" s="158" t="e">
        <f>IF(AND(BJ50 = 2011,F50 ="1.3"),SUM(#REF!),"")</f>
        <v>#REF!</v>
      </c>
      <c r="CM50" s="158" t="e">
        <f>IF(AND(BJ50 = 2011,F50 ="1.4"),SUM(#REF!),"")</f>
        <v>#REF!</v>
      </c>
      <c r="CN50" s="158" t="e">
        <f>IF(AND(BJ50 = 2011,F50 ="1.5"),SUM(#REF!),"")</f>
        <v>#REF!</v>
      </c>
      <c r="CO50" s="158" t="e">
        <f>IF(AND(BJ50 = 2011,F50 ="2.1"),SUM(#REF!),"")</f>
        <v>#REF!</v>
      </c>
      <c r="CP50" s="158" t="e">
        <f>IF(AND(BJ50 = 2011,F50 ="2.2"),SUM(#REF!),"")</f>
        <v>#REF!</v>
      </c>
      <c r="CQ50" s="158" t="e">
        <f>IF(AND(BJ50 = 2011,F50 ="2.3"),SUM(#REF!),"")</f>
        <v>#REF!</v>
      </c>
      <c r="CR50" s="158" t="e">
        <f>IF(AND(BJ50 = 2011,F50 ="2.4"),SUM(#REF!),"")</f>
        <v>#REF!</v>
      </c>
      <c r="CS50" s="158" t="e">
        <f>IF(AND(BJ50 = 2011,F50 ="2.5"),SUM(#REF!),"")</f>
        <v>#REF!</v>
      </c>
      <c r="CT50" s="158" t="e">
        <f>IF(AND(BJ50 = 2011,F50 ="2.6"),SUM(#REF!),"")</f>
        <v>#REF!</v>
      </c>
      <c r="CU50" s="158" t="e">
        <f>IF(AND(BJ50 = 2011,F50 ="2.7"),SUM(#REF!),"")</f>
        <v>#REF!</v>
      </c>
      <c r="CV50" s="158" t="e">
        <f>IF(AND(BJ50 = 2011,F50 ="2.8"),SUM(#REF!),"")</f>
        <v>#REF!</v>
      </c>
      <c r="CW50" s="158" t="e">
        <f>IF(AND(BJ50 = 2011,F50 ="2.9"),SUM(#REF!),"")</f>
        <v>#REF!</v>
      </c>
      <c r="CX50" s="158" t="e">
        <f>IF(AND(BJ50 = 2011,F50 ="2.10"),SUM(#REF!),"")</f>
        <v>#REF!</v>
      </c>
      <c r="CY50" s="158" t="e">
        <f>IF(AND(BJ50 = 2011,F50 ="2.11"),SUM(#REF!),"")</f>
        <v>#REF!</v>
      </c>
      <c r="CZ50" s="158" t="e">
        <f>IF(AND(BJ50 = 2011,F50 ="2.12"),SUM(#REF!),"")</f>
        <v>#REF!</v>
      </c>
      <c r="DA50" s="158" t="e">
        <f>IF(AND(BJ50 = 2011,F50 ="2.13"),SUM(#REF!),"")</f>
        <v>#REF!</v>
      </c>
      <c r="DB50" s="158" t="e">
        <f>IF(AND(BJ50 = 2011,F50 ="2.14"),SUM(#REF!),"")</f>
        <v>#REF!</v>
      </c>
      <c r="DC50" s="158" t="e">
        <f>IF(AND(BJ50 = 2011,F50 ="2.15"),SUM(#REF!),"")</f>
        <v>#REF!</v>
      </c>
      <c r="DD50" s="158" t="e">
        <f>IF(AND(BJ50 = 2011,F50 ="3.1"),SUM(#REF!),"")</f>
        <v>#REF!</v>
      </c>
      <c r="DE50" s="158" t="e">
        <f>IF(AND(BJ50 = 2011,F50 ="3.2"),SUM(#REF!),"")</f>
        <v>#REF!</v>
      </c>
      <c r="DF50" s="158" t="e">
        <f>IF(AND(BJ50 = 2011,F50 ="3.3"),SUM(#REF!),"")</f>
        <v>#REF!</v>
      </c>
      <c r="DG50" s="158" t="e">
        <f>IF(AND(BJ50 = 2011,F50 ="3.4"),SUM(#REF!),"")</f>
        <v>#REF!</v>
      </c>
      <c r="DH50" s="158" t="e">
        <f>IF(AND(BJ50 = 2011,F50 ="3.5"),SUM(#REF!),"")</f>
        <v>#REF!</v>
      </c>
      <c r="DI50" s="161" t="e">
        <f>#REF!</f>
        <v>#REF!</v>
      </c>
      <c r="DJ50" s="158" t="e">
        <f t="shared" si="48"/>
        <v>#REF!</v>
      </c>
      <c r="DK50" s="158" t="e">
        <f t="shared" si="49"/>
        <v>#REF!</v>
      </c>
      <c r="DL50" s="158" t="e">
        <f t="shared" si="50"/>
        <v>#REF!</v>
      </c>
      <c r="DM50" s="158" t="e">
        <f t="shared" si="51"/>
        <v>#REF!</v>
      </c>
      <c r="DN50" s="158" t="e">
        <f t="shared" si="52"/>
        <v>#REF!</v>
      </c>
      <c r="DO50" s="158" t="e">
        <f t="shared" si="53"/>
        <v>#REF!</v>
      </c>
      <c r="DP50" s="158" t="e">
        <f t="shared" si="54"/>
        <v>#REF!</v>
      </c>
      <c r="DQ50" s="158" t="e">
        <f t="shared" si="55"/>
        <v>#REF!</v>
      </c>
      <c r="DR50" s="158" t="e">
        <f t="shared" si="56"/>
        <v>#REF!</v>
      </c>
      <c r="DS50" s="158" t="e">
        <f t="shared" si="57"/>
        <v>#REF!</v>
      </c>
      <c r="DT50" s="158" t="e">
        <f t="shared" si="58"/>
        <v>#REF!</v>
      </c>
      <c r="DU50" s="158" t="e">
        <f t="shared" si="59"/>
        <v>#REF!</v>
      </c>
      <c r="DV50" s="158" t="e">
        <f t="shared" si="60"/>
        <v>#REF!</v>
      </c>
      <c r="DW50" s="158" t="e">
        <f t="shared" si="61"/>
        <v>#REF!</v>
      </c>
      <c r="DX50" s="158" t="e">
        <f t="shared" si="62"/>
        <v>#REF!</v>
      </c>
      <c r="DY50" s="158" t="e">
        <f t="shared" si="63"/>
        <v>#REF!</v>
      </c>
      <c r="DZ50" s="158" t="e">
        <f t="shared" si="64"/>
        <v>#REF!</v>
      </c>
      <c r="EA50" s="158" t="e">
        <f t="shared" si="65"/>
        <v>#REF!</v>
      </c>
      <c r="EB50" s="158" t="e">
        <f t="shared" si="66"/>
        <v>#REF!</v>
      </c>
      <c r="EC50" s="158" t="e">
        <f t="shared" si="67"/>
        <v>#REF!</v>
      </c>
      <c r="ED50" s="158" t="e">
        <f t="shared" si="68"/>
        <v>#REF!</v>
      </c>
      <c r="EE50" s="158" t="e">
        <f t="shared" si="69"/>
        <v>#REF!</v>
      </c>
      <c r="EF50" s="158" t="e">
        <f t="shared" si="70"/>
        <v>#REF!</v>
      </c>
      <c r="EG50" s="158" t="e">
        <f t="shared" si="71"/>
        <v>#REF!</v>
      </c>
      <c r="EH50" s="159" t="e">
        <f t="shared" si="72"/>
        <v>#REF!</v>
      </c>
      <c r="EI50" s="156" t="e">
        <f>IF(AND(DI50 = 2012,F50 ="1.1"),SUM(#REF!),"")</f>
        <v>#REF!</v>
      </c>
      <c r="EJ50" s="156" t="e">
        <f>IF(AND(DI50 = 2012,F50 ="1.2"),SUM(#REF!),"")</f>
        <v>#REF!</v>
      </c>
      <c r="EK50" s="156" t="e">
        <f>IF(AND(DI50 = 2012,F50 ="1.3"),SUM(#REF!),"")</f>
        <v>#REF!</v>
      </c>
      <c r="EL50" s="156" t="e">
        <f>IF(AND(DI50 = 2012,F50 ="1.4"),SUM(#REF!),"")</f>
        <v>#REF!</v>
      </c>
      <c r="EM50" s="156" t="e">
        <f>IF(AND(DI50 = 2012,F50 ="1.5"),SUM(#REF!),"")</f>
        <v>#REF!</v>
      </c>
      <c r="EN50" s="156" t="e">
        <f>IF(AND(DI50 = 2012,F50 ="2.1"),SUM(#REF!),"")</f>
        <v>#REF!</v>
      </c>
      <c r="EO50" s="156" t="e">
        <f>IF(AND(DI50 = 2012,F50 ="2.2"),SUM(#REF!),"")</f>
        <v>#REF!</v>
      </c>
      <c r="EP50" s="156" t="e">
        <f>IF(AND(DI50 = 2012,F50 ="2.3"),SUM(#REF!),"")</f>
        <v>#REF!</v>
      </c>
      <c r="EQ50" s="156" t="e">
        <f>IF(AND(DI50 = 2012,F50 ="2.4"),SUM(#REF!),"")</f>
        <v>#REF!</v>
      </c>
      <c r="ER50" s="156" t="e">
        <f>IF(AND(DI50 = 2012,F50 ="2.5"),SUM(#REF!),"")</f>
        <v>#REF!</v>
      </c>
      <c r="ES50" s="156" t="e">
        <f>IF(AND(DI50 = 2012,F50 ="2.6"),SUM(#REF!),"")</f>
        <v>#REF!</v>
      </c>
      <c r="ET50" s="156" t="e">
        <f>IF(AND(DI50 = 2012,F50 ="2.7"),SUM(#REF!),"")</f>
        <v>#REF!</v>
      </c>
      <c r="EU50" s="156" t="e">
        <f>IF(AND(DI50 = 2012,F50 ="2.8"),SUM(#REF!),"")</f>
        <v>#REF!</v>
      </c>
      <c r="EV50" s="156" t="e">
        <f>IF(AND(DI50 = 2012,F50 ="2.9"),SUM(#REF!),"")</f>
        <v>#REF!</v>
      </c>
      <c r="EW50" s="156" t="e">
        <f>IF(AND(DI50 = 2012,F50 ="2.10"),SUM(#REF!),"")</f>
        <v>#REF!</v>
      </c>
      <c r="EX50" s="156" t="e">
        <f>IF(AND(DI50 = 2012,F50 ="2.11"),SUM(#REF!),"")</f>
        <v>#REF!</v>
      </c>
      <c r="EY50" s="156" t="e">
        <f>IF(AND(DI50 = 2012,F50 ="2.12"),SUM(#REF!),"")</f>
        <v>#REF!</v>
      </c>
      <c r="EZ50" s="156" t="e">
        <f>IF(AND(DI50 = 2012,F50 ="2.13"),SUM(#REF!),"")</f>
        <v>#REF!</v>
      </c>
      <c r="FA50" s="156" t="e">
        <f>IF(AND(DI50 = 2012,F50 ="2.14"),SUM(#REF!),"")</f>
        <v>#REF!</v>
      </c>
      <c r="FB50" s="156" t="e">
        <f>IF(AND(DI50 = 2012,F50 ="2.15"),SUM(#REF!),"")</f>
        <v>#REF!</v>
      </c>
      <c r="FC50" s="156" t="e">
        <f>IF(AND(DI50 = 2012,F50 ="3.1"),SUM(#REF!),"")</f>
        <v>#REF!</v>
      </c>
      <c r="FD50" s="156" t="e">
        <f>IF(AND(DI50 = 2012,F50 ="3.2"),SUM(#REF!),"")</f>
        <v>#REF!</v>
      </c>
      <c r="FE50" s="156" t="e">
        <f>IF(AND(DI50 = 2012,F50 ="3.3"),SUM(#REF!),"")</f>
        <v>#REF!</v>
      </c>
      <c r="FF50" s="156" t="e">
        <f>IF(AND(DI50 = 2012,F50 ="3.4"),SUM(#REF!),"")</f>
        <v>#REF!</v>
      </c>
      <c r="FG50" s="156" t="e">
        <f>IF(AND(DI50 = 2012,F50 ="3.5"),SUM(#REF!),"")</f>
        <v>#REF!</v>
      </c>
    </row>
    <row r="51" spans="1:163" s="173" customFormat="1" ht="12.75" x14ac:dyDescent="0.2">
      <c r="A51" s="163">
        <f>1+A50</f>
        <v>32</v>
      </c>
      <c r="B51" s="146"/>
      <c r="C51" s="147"/>
      <c r="D51" s="148"/>
      <c r="E51" s="149"/>
      <c r="F51" s="150"/>
      <c r="G51" s="165"/>
      <c r="H51" s="165"/>
      <c r="I51" s="170"/>
      <c r="J51" s="152"/>
      <c r="K51" s="153"/>
      <c r="L51" s="154"/>
      <c r="M51" s="155" t="e">
        <f t="shared" si="0"/>
        <v>#REF!</v>
      </c>
      <c r="N51" s="156" t="e">
        <f t="shared" si="1"/>
        <v>#REF!</v>
      </c>
      <c r="O51" s="156" t="e">
        <f t="shared" si="2"/>
        <v>#REF!</v>
      </c>
      <c r="P51" s="156" t="e">
        <f t="shared" si="3"/>
        <v>#REF!</v>
      </c>
      <c r="Q51" s="156" t="e">
        <f t="shared" si="4"/>
        <v>#REF!</v>
      </c>
      <c r="R51" s="156" t="e">
        <f t="shared" si="5"/>
        <v>#REF!</v>
      </c>
      <c r="S51" s="156" t="e">
        <f t="shared" si="6"/>
        <v>#REF!</v>
      </c>
      <c r="T51" s="156" t="e">
        <f t="shared" si="7"/>
        <v>#REF!</v>
      </c>
      <c r="U51" s="156" t="e">
        <f t="shared" si="8"/>
        <v>#REF!</v>
      </c>
      <c r="V51" s="156" t="e">
        <f t="shared" si="9"/>
        <v>#REF!</v>
      </c>
      <c r="W51" s="156" t="e">
        <f t="shared" si="10"/>
        <v>#REF!</v>
      </c>
      <c r="X51" s="156" t="e">
        <f t="shared" si="11"/>
        <v>#REF!</v>
      </c>
      <c r="Y51" s="156" t="e">
        <f t="shared" si="12"/>
        <v>#REF!</v>
      </c>
      <c r="Z51" s="156" t="e">
        <f t="shared" si="13"/>
        <v>#REF!</v>
      </c>
      <c r="AA51" s="156" t="e">
        <f t="shared" si="14"/>
        <v>#REF!</v>
      </c>
      <c r="AB51" s="156" t="e">
        <f t="shared" si="15"/>
        <v>#REF!</v>
      </c>
      <c r="AC51" s="156" t="e">
        <f t="shared" si="16"/>
        <v>#REF!</v>
      </c>
      <c r="AD51" s="156" t="e">
        <f t="shared" si="17"/>
        <v>#REF!</v>
      </c>
      <c r="AE51" s="156" t="e">
        <f>IF(AND(AK51 = 2010,F51 ="2.15"),SUM(#REF!),"0")</f>
        <v>#REF!</v>
      </c>
      <c r="AF51" s="156" t="e">
        <f t="shared" si="18"/>
        <v>#REF!</v>
      </c>
      <c r="AG51" s="156" t="e">
        <f t="shared" si="19"/>
        <v>#REF!</v>
      </c>
      <c r="AH51" s="156" t="e">
        <f t="shared" si="20"/>
        <v>#REF!</v>
      </c>
      <c r="AI51" s="156" t="e">
        <f t="shared" si="21"/>
        <v>#REF!</v>
      </c>
      <c r="AJ51" s="156" t="e">
        <f t="shared" si="22"/>
        <v>#REF!</v>
      </c>
      <c r="AK51" s="157" t="e">
        <f>#REF!</f>
        <v>#REF!</v>
      </c>
      <c r="AL51" s="156" t="e">
        <f>IF(AND(AK51 = 2010,F51 ="1.1"),SUM(#REF!),"")</f>
        <v>#REF!</v>
      </c>
      <c r="AM51" s="156" t="e">
        <f>IF(AND(AK51 = 2010,F51 ="1.2"),SUM(#REF!),"")</f>
        <v>#REF!</v>
      </c>
      <c r="AN51" s="156" t="e">
        <f>IF(AND(AK51 = 2010,F51 ="1.3"),SUM(#REF!),"")</f>
        <v>#REF!</v>
      </c>
      <c r="AO51" s="156" t="e">
        <f>IF(AND(AK51 = 2010,F51 ="1.4"),SUM(#REF!),"")</f>
        <v>#REF!</v>
      </c>
      <c r="AP51" s="156" t="e">
        <f>IF(AND(AK51 = 2010,F51 ="2.1"),SUM(#REF!),"")</f>
        <v>#REF!</v>
      </c>
      <c r="AQ51" s="156" t="e">
        <f>IF(AND(AK51 = 2010,F51 ="2.2"),SUM(#REF!),"")</f>
        <v>#REF!</v>
      </c>
      <c r="AR51" s="156" t="e">
        <f>IF(AND(AK51 = 2010,F51 ="2.3"),SUM(#REF!),"")</f>
        <v>#REF!</v>
      </c>
      <c r="AS51" s="156" t="e">
        <f>IF(AND(AK51 = 2010,F51 ="2.4"),SUM(#REF!),"")</f>
        <v>#REF!</v>
      </c>
      <c r="AT51" s="156" t="e">
        <f>IF(AND(AK51 = 2010,F51 ="2.5"),SUM(#REF!),"")</f>
        <v>#REF!</v>
      </c>
      <c r="AU51" s="156" t="e">
        <f>IF(AND(AK51 = 2010,F51 ="2.6"),SUM(#REF!),"")</f>
        <v>#REF!</v>
      </c>
      <c r="AV51" s="156" t="e">
        <f>IF(AND(AK51 = 2010,F51 ="2.7"),SUM(#REF!),"")</f>
        <v>#REF!</v>
      </c>
      <c r="AW51" s="156" t="e">
        <f>IF(AND(AK51 = 2010,F51 ="2.8"),SUM(#REF!),"")</f>
        <v>#REF!</v>
      </c>
      <c r="AX51" s="156" t="e">
        <f>IF(AND(AK51 = 2010,F51 ="2.9"),SUM(#REF!),"")</f>
        <v>#REF!</v>
      </c>
      <c r="AY51" s="156" t="e">
        <f>IF(AND(AK51 = 2010,F51 ="2.10"),SUM(#REF!),"")</f>
        <v>#REF!</v>
      </c>
      <c r="AZ51" s="156" t="e">
        <f>IF(AND(AK51 = 2010,F51 ="2.11"),SUM(#REF!),"")</f>
        <v>#REF!</v>
      </c>
      <c r="BA51" s="156" t="e">
        <f>IF(AND(AK51 = 2010,F51 ="2.12"),SUM(#REF!),"")</f>
        <v>#REF!</v>
      </c>
      <c r="BB51" s="156" t="e">
        <f>IF(AND(AK51 = 2010,F51 ="2.13"),SUM(#REF!),"")</f>
        <v>#REF!</v>
      </c>
      <c r="BC51" s="156" t="e">
        <f>IF(AND(AK51 = 2010,F51 ="2.14"),SUM(#REF!),"")</f>
        <v>#REF!</v>
      </c>
      <c r="BD51" s="156" t="e">
        <f>IF(AND(AK51 = 2010,F51 ="2.15"),SUM(#REF!),"")</f>
        <v>#REF!</v>
      </c>
      <c r="BE51" s="156" t="e">
        <f>IF(AND(AK51 = 2010,F51 ="3.1"),SUM(#REF!),"")</f>
        <v>#REF!</v>
      </c>
      <c r="BF51" s="156" t="e">
        <f>IF(AND(AK51 = 2010,F51 ="3.2"),SUM(#REF!),"")</f>
        <v>#REF!</v>
      </c>
      <c r="BG51" s="156" t="e">
        <f>IF(AND(AK51 = 2010,F51 ="3.3"),SUM(#REF!),"")</f>
        <v>#REF!</v>
      </c>
      <c r="BH51" s="156" t="e">
        <f>IF(AND(AK51 = 2010,F51 ="3.4"),SUM(#REF!),"")</f>
        <v>#REF!</v>
      </c>
      <c r="BI51" s="156" t="e">
        <f>IF(AND(AK51 = 2010,F51 ="3.5"),SUM(#REF!),"")</f>
        <v>#REF!</v>
      </c>
      <c r="BJ51" s="156" t="e">
        <f>#REF!</f>
        <v>#REF!</v>
      </c>
      <c r="BK51" s="158" t="e">
        <f t="shared" si="23"/>
        <v>#REF!</v>
      </c>
      <c r="BL51" s="158" t="e">
        <f t="shared" si="24"/>
        <v>#REF!</v>
      </c>
      <c r="BM51" s="158" t="e">
        <f t="shared" si="25"/>
        <v>#REF!</v>
      </c>
      <c r="BN51" s="158" t="e">
        <f t="shared" si="26"/>
        <v>#REF!</v>
      </c>
      <c r="BO51" s="158" t="e">
        <f t="shared" si="27"/>
        <v>#REF!</v>
      </c>
      <c r="BP51" s="158" t="e">
        <f t="shared" si="28"/>
        <v>#REF!</v>
      </c>
      <c r="BQ51" s="158" t="e">
        <f t="shared" si="29"/>
        <v>#REF!</v>
      </c>
      <c r="BR51" s="158" t="e">
        <f t="shared" si="30"/>
        <v>#REF!</v>
      </c>
      <c r="BS51" s="158" t="e">
        <f t="shared" si="31"/>
        <v>#REF!</v>
      </c>
      <c r="BT51" s="158" t="e">
        <f t="shared" si="32"/>
        <v>#REF!</v>
      </c>
      <c r="BU51" s="158" t="e">
        <f t="shared" si="33"/>
        <v>#REF!</v>
      </c>
      <c r="BV51" s="158" t="e">
        <f t="shared" si="34"/>
        <v>#REF!</v>
      </c>
      <c r="BW51" s="158" t="e">
        <f t="shared" si="35"/>
        <v>#REF!</v>
      </c>
      <c r="BX51" s="158" t="e">
        <f t="shared" si="36"/>
        <v>#REF!</v>
      </c>
      <c r="BY51" s="158" t="e">
        <f t="shared" si="37"/>
        <v>#REF!</v>
      </c>
      <c r="BZ51" s="158" t="e">
        <f t="shared" si="38"/>
        <v>#REF!</v>
      </c>
      <c r="CA51" s="158" t="e">
        <f t="shared" si="39"/>
        <v>#REF!</v>
      </c>
      <c r="CB51" s="158" t="e">
        <f t="shared" si="40"/>
        <v>#REF!</v>
      </c>
      <c r="CC51" s="158" t="e">
        <f t="shared" si="41"/>
        <v>#REF!</v>
      </c>
      <c r="CD51" s="158" t="e">
        <f t="shared" si="42"/>
        <v>#REF!</v>
      </c>
      <c r="CE51" s="158" t="e">
        <f t="shared" si="43"/>
        <v>#REF!</v>
      </c>
      <c r="CF51" s="158" t="e">
        <f t="shared" si="44"/>
        <v>#REF!</v>
      </c>
      <c r="CG51" s="158" t="e">
        <f t="shared" si="45"/>
        <v>#REF!</v>
      </c>
      <c r="CH51" s="158" t="e">
        <f t="shared" si="46"/>
        <v>#REF!</v>
      </c>
      <c r="CI51" s="159" t="e">
        <f t="shared" si="47"/>
        <v>#REF!</v>
      </c>
      <c r="CJ51" s="160" t="e">
        <f>IF(AND(BJ51 = 2011,F51 ="1.1"),SUM(#REF!),"")</f>
        <v>#REF!</v>
      </c>
      <c r="CK51" s="158" t="e">
        <f>IF(AND(BJ51 = 2011,F51 ="1.2"),SUM(#REF!),"")</f>
        <v>#REF!</v>
      </c>
      <c r="CL51" s="158" t="e">
        <f>IF(AND(BJ51 = 2011,F51 ="1.3"),SUM(#REF!),"")</f>
        <v>#REF!</v>
      </c>
      <c r="CM51" s="158" t="e">
        <f>IF(AND(BJ51 = 2011,F51 ="1.4"),SUM(#REF!),"")</f>
        <v>#REF!</v>
      </c>
      <c r="CN51" s="158" t="e">
        <f>IF(AND(BJ51 = 2011,F51 ="1.5"),SUM(#REF!),"")</f>
        <v>#REF!</v>
      </c>
      <c r="CO51" s="158" t="e">
        <f>IF(AND(BJ51 = 2011,F51 ="2.1"),SUM(#REF!),"")</f>
        <v>#REF!</v>
      </c>
      <c r="CP51" s="158" t="e">
        <f>IF(AND(BJ51 = 2011,F51 ="2.2"),SUM(#REF!),"")</f>
        <v>#REF!</v>
      </c>
      <c r="CQ51" s="158" t="e">
        <f>IF(AND(BJ51 = 2011,F51 ="2.3"),SUM(#REF!),"")</f>
        <v>#REF!</v>
      </c>
      <c r="CR51" s="158" t="e">
        <f>IF(AND(BJ51 = 2011,F51 ="2.4"),SUM(#REF!),"")</f>
        <v>#REF!</v>
      </c>
      <c r="CS51" s="158" t="e">
        <f>IF(AND(BJ51 = 2011,F51 ="2.5"),SUM(#REF!),"")</f>
        <v>#REF!</v>
      </c>
      <c r="CT51" s="158" t="e">
        <f>IF(AND(BJ51 = 2011,F51 ="2.6"),SUM(#REF!),"")</f>
        <v>#REF!</v>
      </c>
      <c r="CU51" s="158" t="e">
        <f>IF(AND(BJ51 = 2011,F51 ="2.7"),SUM(#REF!),"")</f>
        <v>#REF!</v>
      </c>
      <c r="CV51" s="158" t="e">
        <f>IF(AND(BJ51 = 2011,F51 ="2.8"),SUM(#REF!),"")</f>
        <v>#REF!</v>
      </c>
      <c r="CW51" s="158" t="e">
        <f>IF(AND(BJ51 = 2011,F51 ="2.9"),SUM(#REF!),"")</f>
        <v>#REF!</v>
      </c>
      <c r="CX51" s="158" t="e">
        <f>IF(AND(BJ51 = 2011,F51 ="2.10"),SUM(#REF!),"")</f>
        <v>#REF!</v>
      </c>
      <c r="CY51" s="158" t="e">
        <f>IF(AND(BJ51 = 2011,F51 ="2.11"),SUM(#REF!),"")</f>
        <v>#REF!</v>
      </c>
      <c r="CZ51" s="158" t="e">
        <f>IF(AND(BJ51 = 2011,F51 ="2.12"),SUM(#REF!),"")</f>
        <v>#REF!</v>
      </c>
      <c r="DA51" s="158" t="e">
        <f>IF(AND(BJ51 = 2011,F51 ="2.13"),SUM(#REF!),"")</f>
        <v>#REF!</v>
      </c>
      <c r="DB51" s="158" t="e">
        <f>IF(AND(BJ51 = 2011,F51 ="2.14"),SUM(#REF!),"")</f>
        <v>#REF!</v>
      </c>
      <c r="DC51" s="158" t="e">
        <f>IF(AND(BJ51 = 2011,F51 ="2.15"),SUM(#REF!),"")</f>
        <v>#REF!</v>
      </c>
      <c r="DD51" s="158" t="e">
        <f>IF(AND(BJ51 = 2011,F51 ="3.1"),SUM(#REF!),"")</f>
        <v>#REF!</v>
      </c>
      <c r="DE51" s="158" t="e">
        <f>IF(AND(BJ51 = 2011,F51 ="3.2"),SUM(#REF!),"")</f>
        <v>#REF!</v>
      </c>
      <c r="DF51" s="158" t="e">
        <f>IF(AND(BJ51 = 2011,F51 ="3.3"),SUM(#REF!),"")</f>
        <v>#REF!</v>
      </c>
      <c r="DG51" s="158" t="e">
        <f>IF(AND(BJ51 = 2011,F51 ="3.4"),SUM(#REF!),"")</f>
        <v>#REF!</v>
      </c>
      <c r="DH51" s="158" t="e">
        <f>IF(AND(BJ51 = 2011,F51 ="3.5"),SUM(#REF!),"")</f>
        <v>#REF!</v>
      </c>
      <c r="DI51" s="161" t="e">
        <f>#REF!</f>
        <v>#REF!</v>
      </c>
      <c r="DJ51" s="158" t="e">
        <f t="shared" si="48"/>
        <v>#REF!</v>
      </c>
      <c r="DK51" s="158" t="e">
        <f t="shared" si="49"/>
        <v>#REF!</v>
      </c>
      <c r="DL51" s="158" t="e">
        <f t="shared" si="50"/>
        <v>#REF!</v>
      </c>
      <c r="DM51" s="158" t="e">
        <f t="shared" si="51"/>
        <v>#REF!</v>
      </c>
      <c r="DN51" s="158" t="e">
        <f t="shared" si="52"/>
        <v>#REF!</v>
      </c>
      <c r="DO51" s="158" t="e">
        <f t="shared" si="53"/>
        <v>#REF!</v>
      </c>
      <c r="DP51" s="158" t="e">
        <f t="shared" si="54"/>
        <v>#REF!</v>
      </c>
      <c r="DQ51" s="158" t="e">
        <f t="shared" si="55"/>
        <v>#REF!</v>
      </c>
      <c r="DR51" s="158" t="e">
        <f t="shared" si="56"/>
        <v>#REF!</v>
      </c>
      <c r="DS51" s="158" t="e">
        <f t="shared" si="57"/>
        <v>#REF!</v>
      </c>
      <c r="DT51" s="158" t="e">
        <f t="shared" si="58"/>
        <v>#REF!</v>
      </c>
      <c r="DU51" s="158" t="e">
        <f t="shared" si="59"/>
        <v>#REF!</v>
      </c>
      <c r="DV51" s="158" t="e">
        <f t="shared" si="60"/>
        <v>#REF!</v>
      </c>
      <c r="DW51" s="158" t="e">
        <f t="shared" si="61"/>
        <v>#REF!</v>
      </c>
      <c r="DX51" s="158" t="e">
        <f t="shared" si="62"/>
        <v>#REF!</v>
      </c>
      <c r="DY51" s="158" t="e">
        <f t="shared" si="63"/>
        <v>#REF!</v>
      </c>
      <c r="DZ51" s="158" t="e">
        <f t="shared" si="64"/>
        <v>#REF!</v>
      </c>
      <c r="EA51" s="158" t="e">
        <f t="shared" si="65"/>
        <v>#REF!</v>
      </c>
      <c r="EB51" s="158" t="e">
        <f t="shared" si="66"/>
        <v>#REF!</v>
      </c>
      <c r="EC51" s="158" t="e">
        <f t="shared" si="67"/>
        <v>#REF!</v>
      </c>
      <c r="ED51" s="158" t="e">
        <f t="shared" si="68"/>
        <v>#REF!</v>
      </c>
      <c r="EE51" s="158" t="e">
        <f t="shared" si="69"/>
        <v>#REF!</v>
      </c>
      <c r="EF51" s="158" t="e">
        <f t="shared" si="70"/>
        <v>#REF!</v>
      </c>
      <c r="EG51" s="158" t="e">
        <f t="shared" si="71"/>
        <v>#REF!</v>
      </c>
      <c r="EH51" s="159" t="e">
        <f t="shared" si="72"/>
        <v>#REF!</v>
      </c>
      <c r="EI51" s="156" t="e">
        <f>IF(AND(DI51 = 2012,F51 ="1.1"),SUM(#REF!),"")</f>
        <v>#REF!</v>
      </c>
      <c r="EJ51" s="156" t="e">
        <f>IF(AND(DI51 = 2012,F51 ="1.2"),SUM(#REF!),"")</f>
        <v>#REF!</v>
      </c>
      <c r="EK51" s="156" t="e">
        <f>IF(AND(DI51 = 2012,F51 ="1.3"),SUM(#REF!),"")</f>
        <v>#REF!</v>
      </c>
      <c r="EL51" s="156" t="e">
        <f>IF(AND(DI51 = 2012,F51 ="1.4"),SUM(#REF!),"")</f>
        <v>#REF!</v>
      </c>
      <c r="EM51" s="156" t="e">
        <f>IF(AND(DI51 = 2012,F51 ="1.5"),SUM(#REF!),"")</f>
        <v>#REF!</v>
      </c>
      <c r="EN51" s="156" t="e">
        <f>IF(AND(DI51 = 2012,F51 ="2.1"),SUM(#REF!),"")</f>
        <v>#REF!</v>
      </c>
      <c r="EO51" s="156" t="e">
        <f>IF(AND(DI51 = 2012,F51 ="2.2"),SUM(#REF!),"")</f>
        <v>#REF!</v>
      </c>
      <c r="EP51" s="156" t="e">
        <f>IF(AND(DI51 = 2012,F51 ="2.3"),SUM(#REF!),"")</f>
        <v>#REF!</v>
      </c>
      <c r="EQ51" s="156" t="e">
        <f>IF(AND(DI51 = 2012,F51 ="2.4"),SUM(#REF!),"")</f>
        <v>#REF!</v>
      </c>
      <c r="ER51" s="156" t="e">
        <f>IF(AND(DI51 = 2012,F51 ="2.5"),SUM(#REF!),"")</f>
        <v>#REF!</v>
      </c>
      <c r="ES51" s="156" t="e">
        <f>IF(AND(DI51 = 2012,F51 ="2.6"),SUM(#REF!),"")</f>
        <v>#REF!</v>
      </c>
      <c r="ET51" s="156" t="e">
        <f>IF(AND(DI51 = 2012,F51 ="2.7"),SUM(#REF!),"")</f>
        <v>#REF!</v>
      </c>
      <c r="EU51" s="156" t="e">
        <f>IF(AND(DI51 = 2012,F51 ="2.8"),SUM(#REF!),"")</f>
        <v>#REF!</v>
      </c>
      <c r="EV51" s="156" t="e">
        <f>IF(AND(DI51 = 2012,F51 ="2.9"),SUM(#REF!),"")</f>
        <v>#REF!</v>
      </c>
      <c r="EW51" s="156" t="e">
        <f>IF(AND(DI51 = 2012,F51 ="2.10"),SUM(#REF!),"")</f>
        <v>#REF!</v>
      </c>
      <c r="EX51" s="156" t="e">
        <f>IF(AND(DI51 = 2012,F51 ="2.11"),SUM(#REF!),"")</f>
        <v>#REF!</v>
      </c>
      <c r="EY51" s="156" t="e">
        <f>IF(AND(DI51 = 2012,F51 ="2.12"),SUM(#REF!),"")</f>
        <v>#REF!</v>
      </c>
      <c r="EZ51" s="156" t="e">
        <f>IF(AND(DI51 = 2012,F51 ="2.13"),SUM(#REF!),"")</f>
        <v>#REF!</v>
      </c>
      <c r="FA51" s="156" t="e">
        <f>IF(AND(DI51 = 2012,F51 ="2.14"),SUM(#REF!),"")</f>
        <v>#REF!</v>
      </c>
      <c r="FB51" s="156" t="e">
        <f>IF(AND(DI51 = 2012,F51 ="2.15"),SUM(#REF!),"")</f>
        <v>#REF!</v>
      </c>
      <c r="FC51" s="156" t="e">
        <f>IF(AND(DI51 = 2012,F51 ="3.1"),SUM(#REF!),"")</f>
        <v>#REF!</v>
      </c>
      <c r="FD51" s="156" t="e">
        <f>IF(AND(DI51 = 2012,F51 ="3.2"),SUM(#REF!),"")</f>
        <v>#REF!</v>
      </c>
      <c r="FE51" s="156" t="e">
        <f>IF(AND(DI51 = 2012,F51 ="3.3"),SUM(#REF!),"")</f>
        <v>#REF!</v>
      </c>
      <c r="FF51" s="156" t="e">
        <f>IF(AND(DI51 = 2012,F51 ="3.4"),SUM(#REF!),"")</f>
        <v>#REF!</v>
      </c>
      <c r="FG51" s="156" t="e">
        <f>IF(AND(DI51 = 2012,F51 ="3.5"),SUM(#REF!),"")</f>
        <v>#REF!</v>
      </c>
    </row>
    <row r="52" spans="1:163" s="175" customFormat="1" ht="12.75" x14ac:dyDescent="0.2">
      <c r="A52" s="163">
        <f>1+A51</f>
        <v>33</v>
      </c>
      <c r="B52" s="146"/>
      <c r="C52" s="147"/>
      <c r="D52" s="148"/>
      <c r="E52" s="149"/>
      <c r="F52" s="150"/>
      <c r="G52" s="165"/>
      <c r="H52" s="148"/>
      <c r="I52" s="170"/>
      <c r="J52" s="152"/>
      <c r="K52" s="153"/>
      <c r="L52" s="154"/>
      <c r="M52" s="155" t="e">
        <f t="shared" si="0"/>
        <v>#REF!</v>
      </c>
      <c r="N52" s="156" t="e">
        <f t="shared" si="1"/>
        <v>#REF!</v>
      </c>
      <c r="O52" s="156" t="e">
        <f t="shared" si="2"/>
        <v>#REF!</v>
      </c>
      <c r="P52" s="156" t="e">
        <f t="shared" si="3"/>
        <v>#REF!</v>
      </c>
      <c r="Q52" s="156" t="e">
        <f t="shared" si="4"/>
        <v>#REF!</v>
      </c>
      <c r="R52" s="156" t="e">
        <f t="shared" si="5"/>
        <v>#REF!</v>
      </c>
      <c r="S52" s="156" t="e">
        <f t="shared" si="6"/>
        <v>#REF!</v>
      </c>
      <c r="T52" s="156" t="e">
        <f t="shared" si="7"/>
        <v>#REF!</v>
      </c>
      <c r="U52" s="156" t="e">
        <f t="shared" si="8"/>
        <v>#REF!</v>
      </c>
      <c r="V52" s="156" t="e">
        <f t="shared" si="9"/>
        <v>#REF!</v>
      </c>
      <c r="W52" s="156" t="e">
        <f t="shared" si="10"/>
        <v>#REF!</v>
      </c>
      <c r="X52" s="156" t="e">
        <f t="shared" si="11"/>
        <v>#REF!</v>
      </c>
      <c r="Y52" s="156" t="e">
        <f t="shared" si="12"/>
        <v>#REF!</v>
      </c>
      <c r="Z52" s="156" t="e">
        <f t="shared" si="13"/>
        <v>#REF!</v>
      </c>
      <c r="AA52" s="156" t="e">
        <f t="shared" si="14"/>
        <v>#REF!</v>
      </c>
      <c r="AB52" s="156" t="e">
        <f t="shared" si="15"/>
        <v>#REF!</v>
      </c>
      <c r="AC52" s="156" t="e">
        <f t="shared" si="16"/>
        <v>#REF!</v>
      </c>
      <c r="AD52" s="156" t="e">
        <f t="shared" si="17"/>
        <v>#REF!</v>
      </c>
      <c r="AE52" s="156" t="e">
        <f>IF(AND(AK52 = 2010,F52 ="2.15"),SUM(#REF!),"0")</f>
        <v>#REF!</v>
      </c>
      <c r="AF52" s="156" t="e">
        <f t="shared" si="18"/>
        <v>#REF!</v>
      </c>
      <c r="AG52" s="156" t="e">
        <f t="shared" si="19"/>
        <v>#REF!</v>
      </c>
      <c r="AH52" s="156" t="e">
        <f t="shared" si="20"/>
        <v>#REF!</v>
      </c>
      <c r="AI52" s="156" t="e">
        <f t="shared" si="21"/>
        <v>#REF!</v>
      </c>
      <c r="AJ52" s="156" t="e">
        <f t="shared" si="22"/>
        <v>#REF!</v>
      </c>
      <c r="AK52" s="157" t="e">
        <f>#REF!</f>
        <v>#REF!</v>
      </c>
      <c r="AL52" s="156" t="e">
        <f>IF(AND(AK52 = 2010,F52 ="1.1"),SUM(#REF!),"")</f>
        <v>#REF!</v>
      </c>
      <c r="AM52" s="156" t="e">
        <f>IF(AND(AK52 = 2010,F52 ="1.2"),SUM(#REF!),"")</f>
        <v>#REF!</v>
      </c>
      <c r="AN52" s="156" t="e">
        <f>IF(AND(AK52 = 2010,F52 ="1.3"),SUM(#REF!),"")</f>
        <v>#REF!</v>
      </c>
      <c r="AO52" s="156" t="e">
        <f>IF(AND(AK52 = 2010,F52 ="1.4"),SUM(#REF!),"")</f>
        <v>#REF!</v>
      </c>
      <c r="AP52" s="156" t="e">
        <f>IF(AND(AK52 = 2010,F52 ="2.1"),SUM(#REF!),"")</f>
        <v>#REF!</v>
      </c>
      <c r="AQ52" s="156" t="e">
        <f>IF(AND(AK52 = 2010,F52 ="2.2"),SUM(#REF!),"")</f>
        <v>#REF!</v>
      </c>
      <c r="AR52" s="156" t="e">
        <f>IF(AND(AK52 = 2010,F52 ="2.3"),SUM(#REF!),"")</f>
        <v>#REF!</v>
      </c>
      <c r="AS52" s="156" t="e">
        <f>IF(AND(AK52 = 2010,F52 ="2.4"),SUM(#REF!),"")</f>
        <v>#REF!</v>
      </c>
      <c r="AT52" s="156" t="e">
        <f>IF(AND(AK52 = 2010,F52 ="2.5"),SUM(#REF!),"")</f>
        <v>#REF!</v>
      </c>
      <c r="AU52" s="156" t="e">
        <f>IF(AND(AK52 = 2010,F52 ="2.6"),SUM(#REF!),"")</f>
        <v>#REF!</v>
      </c>
      <c r="AV52" s="156" t="e">
        <f>IF(AND(AK52 = 2010,F52 ="2.7"),SUM(#REF!),"")</f>
        <v>#REF!</v>
      </c>
      <c r="AW52" s="156" t="e">
        <f>IF(AND(AK52 = 2010,F52 ="2.8"),SUM(#REF!),"")</f>
        <v>#REF!</v>
      </c>
      <c r="AX52" s="156" t="e">
        <f>IF(AND(AK52 = 2010,F52 ="2.9"),SUM(#REF!),"")</f>
        <v>#REF!</v>
      </c>
      <c r="AY52" s="156" t="e">
        <f>IF(AND(AK52 = 2010,F52 ="2.10"),SUM(#REF!),"")</f>
        <v>#REF!</v>
      </c>
      <c r="AZ52" s="156" t="e">
        <f>IF(AND(AK52 = 2010,F52 ="2.11"),SUM(#REF!),"")</f>
        <v>#REF!</v>
      </c>
      <c r="BA52" s="156" t="e">
        <f>IF(AND(AK52 = 2010,F52 ="2.12"),SUM(#REF!),"")</f>
        <v>#REF!</v>
      </c>
      <c r="BB52" s="156" t="e">
        <f>IF(AND(AK52 = 2010,F52 ="2.13"),SUM(#REF!),"")</f>
        <v>#REF!</v>
      </c>
      <c r="BC52" s="156" t="e">
        <f>IF(AND(AK52 = 2010,F52 ="2.14"),SUM(#REF!),"")</f>
        <v>#REF!</v>
      </c>
      <c r="BD52" s="156" t="e">
        <f>IF(AND(AK52 = 2010,F52 ="2.15"),SUM(#REF!),"")</f>
        <v>#REF!</v>
      </c>
      <c r="BE52" s="156" t="e">
        <f>IF(AND(AK52 = 2010,F52 ="3.1"),SUM(#REF!),"")</f>
        <v>#REF!</v>
      </c>
      <c r="BF52" s="156" t="e">
        <f>IF(AND(AK52 = 2010,F52 ="3.2"),SUM(#REF!),"")</f>
        <v>#REF!</v>
      </c>
      <c r="BG52" s="156" t="e">
        <f>IF(AND(AK52 = 2010,F52 ="3.3"),SUM(#REF!),"")</f>
        <v>#REF!</v>
      </c>
      <c r="BH52" s="156" t="e">
        <f>IF(AND(AK52 = 2010,F52 ="3.4"),SUM(#REF!),"")</f>
        <v>#REF!</v>
      </c>
      <c r="BI52" s="156" t="e">
        <f>IF(AND(AK52 = 2010,F52 ="3.5"),SUM(#REF!),"")</f>
        <v>#REF!</v>
      </c>
      <c r="BJ52" s="156" t="e">
        <f>#REF!</f>
        <v>#REF!</v>
      </c>
      <c r="BK52" s="158" t="e">
        <f t="shared" si="23"/>
        <v>#REF!</v>
      </c>
      <c r="BL52" s="158" t="e">
        <f t="shared" si="24"/>
        <v>#REF!</v>
      </c>
      <c r="BM52" s="158" t="e">
        <f t="shared" si="25"/>
        <v>#REF!</v>
      </c>
      <c r="BN52" s="158" t="e">
        <f t="shared" si="26"/>
        <v>#REF!</v>
      </c>
      <c r="BO52" s="158" t="e">
        <f t="shared" si="27"/>
        <v>#REF!</v>
      </c>
      <c r="BP52" s="158" t="e">
        <f t="shared" si="28"/>
        <v>#REF!</v>
      </c>
      <c r="BQ52" s="158" t="e">
        <f t="shared" si="29"/>
        <v>#REF!</v>
      </c>
      <c r="BR52" s="158" t="e">
        <f t="shared" si="30"/>
        <v>#REF!</v>
      </c>
      <c r="BS52" s="158" t="e">
        <f t="shared" si="31"/>
        <v>#REF!</v>
      </c>
      <c r="BT52" s="158" t="e">
        <f t="shared" si="32"/>
        <v>#REF!</v>
      </c>
      <c r="BU52" s="158" t="e">
        <f t="shared" si="33"/>
        <v>#REF!</v>
      </c>
      <c r="BV52" s="158" t="e">
        <f t="shared" si="34"/>
        <v>#REF!</v>
      </c>
      <c r="BW52" s="158" t="e">
        <f t="shared" si="35"/>
        <v>#REF!</v>
      </c>
      <c r="BX52" s="158" t="e">
        <f t="shared" si="36"/>
        <v>#REF!</v>
      </c>
      <c r="BY52" s="158" t="e">
        <f t="shared" si="37"/>
        <v>#REF!</v>
      </c>
      <c r="BZ52" s="158" t="e">
        <f t="shared" si="38"/>
        <v>#REF!</v>
      </c>
      <c r="CA52" s="158" t="e">
        <f t="shared" si="39"/>
        <v>#REF!</v>
      </c>
      <c r="CB52" s="158" t="e">
        <f t="shared" si="40"/>
        <v>#REF!</v>
      </c>
      <c r="CC52" s="158" t="e">
        <f t="shared" si="41"/>
        <v>#REF!</v>
      </c>
      <c r="CD52" s="158" t="e">
        <f t="shared" si="42"/>
        <v>#REF!</v>
      </c>
      <c r="CE52" s="158" t="e">
        <f t="shared" si="43"/>
        <v>#REF!</v>
      </c>
      <c r="CF52" s="158" t="e">
        <f t="shared" si="44"/>
        <v>#REF!</v>
      </c>
      <c r="CG52" s="158" t="e">
        <f t="shared" si="45"/>
        <v>#REF!</v>
      </c>
      <c r="CH52" s="158" t="e">
        <f t="shared" si="46"/>
        <v>#REF!</v>
      </c>
      <c r="CI52" s="159" t="e">
        <f t="shared" si="47"/>
        <v>#REF!</v>
      </c>
      <c r="CJ52" s="160" t="e">
        <f>IF(AND(BJ52 = 2011,F52 ="1.1"),SUM(#REF!),"")</f>
        <v>#REF!</v>
      </c>
      <c r="CK52" s="158" t="e">
        <f>IF(AND(BJ52 = 2011,F52 ="1.2"),SUM(#REF!),"")</f>
        <v>#REF!</v>
      </c>
      <c r="CL52" s="158" t="e">
        <f>IF(AND(BJ52 = 2011,F52 ="1.3"),SUM(#REF!),"")</f>
        <v>#REF!</v>
      </c>
      <c r="CM52" s="158" t="e">
        <f>IF(AND(BJ52 = 2011,F52 ="1.4"),SUM(#REF!),"")</f>
        <v>#REF!</v>
      </c>
      <c r="CN52" s="158" t="e">
        <f>IF(AND(BJ52 = 2011,F52 ="1.5"),SUM(#REF!),"")</f>
        <v>#REF!</v>
      </c>
      <c r="CO52" s="158" t="e">
        <f>IF(AND(BJ52 = 2011,F52 ="2.1"),SUM(#REF!),"")</f>
        <v>#REF!</v>
      </c>
      <c r="CP52" s="158" t="e">
        <f>IF(AND(BJ52 = 2011,F52 ="2.2"),SUM(#REF!),"")</f>
        <v>#REF!</v>
      </c>
      <c r="CQ52" s="158" t="e">
        <f>IF(AND(BJ52 = 2011,F52 ="2.3"),SUM(#REF!),"")</f>
        <v>#REF!</v>
      </c>
      <c r="CR52" s="158" t="e">
        <f>IF(AND(BJ52 = 2011,F52 ="2.4"),SUM(#REF!),"")</f>
        <v>#REF!</v>
      </c>
      <c r="CS52" s="158" t="e">
        <f>IF(AND(BJ52 = 2011,F52 ="2.5"),SUM(#REF!),"")</f>
        <v>#REF!</v>
      </c>
      <c r="CT52" s="158" t="e">
        <f>IF(AND(BJ52 = 2011,F52 ="2.6"),SUM(#REF!),"")</f>
        <v>#REF!</v>
      </c>
      <c r="CU52" s="158" t="e">
        <f>IF(AND(BJ52 = 2011,F52 ="2.7"),SUM(#REF!),"")</f>
        <v>#REF!</v>
      </c>
      <c r="CV52" s="158" t="e">
        <f>IF(AND(BJ52 = 2011,F52 ="2.8"),SUM(#REF!),"")</f>
        <v>#REF!</v>
      </c>
      <c r="CW52" s="158" t="e">
        <f>IF(AND(BJ52 = 2011,F52 ="2.9"),SUM(#REF!),"")</f>
        <v>#REF!</v>
      </c>
      <c r="CX52" s="158" t="e">
        <f>IF(AND(BJ52 = 2011,F52 ="2.10"),SUM(#REF!),"")</f>
        <v>#REF!</v>
      </c>
      <c r="CY52" s="158" t="e">
        <f>IF(AND(BJ52 = 2011,F52 ="2.11"),SUM(#REF!),"")</f>
        <v>#REF!</v>
      </c>
      <c r="CZ52" s="158" t="e">
        <f>IF(AND(BJ52 = 2011,F52 ="2.12"),SUM(#REF!),"")</f>
        <v>#REF!</v>
      </c>
      <c r="DA52" s="158" t="e">
        <f>IF(AND(BJ52 = 2011,F52 ="2.13"),SUM(#REF!),"")</f>
        <v>#REF!</v>
      </c>
      <c r="DB52" s="158" t="e">
        <f>IF(AND(BJ52 = 2011,F52 ="2.14"),SUM(#REF!),"")</f>
        <v>#REF!</v>
      </c>
      <c r="DC52" s="158" t="e">
        <f>IF(AND(BJ52 = 2011,F52 ="2.15"),SUM(#REF!),"")</f>
        <v>#REF!</v>
      </c>
      <c r="DD52" s="158" t="e">
        <f>IF(AND(BJ52 = 2011,F52 ="3.1"),SUM(#REF!),"")</f>
        <v>#REF!</v>
      </c>
      <c r="DE52" s="158" t="e">
        <f>IF(AND(BJ52 = 2011,F52 ="3.2"),SUM(#REF!),"")</f>
        <v>#REF!</v>
      </c>
      <c r="DF52" s="158" t="e">
        <f>IF(AND(BJ52 = 2011,F52 ="3.3"),SUM(#REF!),"")</f>
        <v>#REF!</v>
      </c>
      <c r="DG52" s="158" t="e">
        <f>IF(AND(BJ52 = 2011,F52 ="3.4"),SUM(#REF!),"")</f>
        <v>#REF!</v>
      </c>
      <c r="DH52" s="158" t="e">
        <f>IF(AND(BJ52 = 2011,F52 ="3.5"),SUM(#REF!),"")</f>
        <v>#REF!</v>
      </c>
      <c r="DI52" s="161" t="e">
        <f>#REF!</f>
        <v>#REF!</v>
      </c>
      <c r="DJ52" s="158" t="e">
        <f t="shared" si="48"/>
        <v>#REF!</v>
      </c>
      <c r="DK52" s="158" t="e">
        <f t="shared" si="49"/>
        <v>#REF!</v>
      </c>
      <c r="DL52" s="158" t="e">
        <f t="shared" si="50"/>
        <v>#REF!</v>
      </c>
      <c r="DM52" s="158" t="e">
        <f t="shared" si="51"/>
        <v>#REF!</v>
      </c>
      <c r="DN52" s="158" t="e">
        <f t="shared" si="52"/>
        <v>#REF!</v>
      </c>
      <c r="DO52" s="158" t="e">
        <f t="shared" si="53"/>
        <v>#REF!</v>
      </c>
      <c r="DP52" s="158" t="e">
        <f t="shared" si="54"/>
        <v>#REF!</v>
      </c>
      <c r="DQ52" s="158" t="e">
        <f t="shared" si="55"/>
        <v>#REF!</v>
      </c>
      <c r="DR52" s="158" t="e">
        <f t="shared" si="56"/>
        <v>#REF!</v>
      </c>
      <c r="DS52" s="158" t="e">
        <f t="shared" si="57"/>
        <v>#REF!</v>
      </c>
      <c r="DT52" s="158" t="e">
        <f t="shared" si="58"/>
        <v>#REF!</v>
      </c>
      <c r="DU52" s="158" t="e">
        <f t="shared" si="59"/>
        <v>#REF!</v>
      </c>
      <c r="DV52" s="158" t="e">
        <f t="shared" si="60"/>
        <v>#REF!</v>
      </c>
      <c r="DW52" s="158" t="e">
        <f t="shared" si="61"/>
        <v>#REF!</v>
      </c>
      <c r="DX52" s="158" t="e">
        <f t="shared" si="62"/>
        <v>#REF!</v>
      </c>
      <c r="DY52" s="158" t="e">
        <f t="shared" si="63"/>
        <v>#REF!</v>
      </c>
      <c r="DZ52" s="158" t="e">
        <f t="shared" si="64"/>
        <v>#REF!</v>
      </c>
      <c r="EA52" s="158" t="e">
        <f t="shared" si="65"/>
        <v>#REF!</v>
      </c>
      <c r="EB52" s="158" t="e">
        <f t="shared" si="66"/>
        <v>#REF!</v>
      </c>
      <c r="EC52" s="158" t="e">
        <f t="shared" si="67"/>
        <v>#REF!</v>
      </c>
      <c r="ED52" s="158" t="e">
        <f t="shared" si="68"/>
        <v>#REF!</v>
      </c>
      <c r="EE52" s="158" t="e">
        <f t="shared" si="69"/>
        <v>#REF!</v>
      </c>
      <c r="EF52" s="158" t="e">
        <f t="shared" si="70"/>
        <v>#REF!</v>
      </c>
      <c r="EG52" s="158" t="e">
        <f t="shared" si="71"/>
        <v>#REF!</v>
      </c>
      <c r="EH52" s="159" t="e">
        <f t="shared" si="72"/>
        <v>#REF!</v>
      </c>
      <c r="EI52" s="156" t="e">
        <f>IF(AND(DI52 = 2012,F52 ="1.1"),SUM(#REF!),"")</f>
        <v>#REF!</v>
      </c>
      <c r="EJ52" s="156" t="e">
        <f>IF(AND(DI52 = 2012,F52 ="1.2"),SUM(#REF!),"")</f>
        <v>#REF!</v>
      </c>
      <c r="EK52" s="156" t="e">
        <f>IF(AND(DI52 = 2012,F52 ="1.3"),SUM(#REF!),"")</f>
        <v>#REF!</v>
      </c>
      <c r="EL52" s="156" t="e">
        <f>IF(AND(DI52 = 2012,F52 ="1.4"),SUM(#REF!),"")</f>
        <v>#REF!</v>
      </c>
      <c r="EM52" s="156" t="e">
        <f>IF(AND(DI52 = 2012,F52 ="1.5"),SUM(#REF!),"")</f>
        <v>#REF!</v>
      </c>
      <c r="EN52" s="156" t="e">
        <f>IF(AND(DI52 = 2012,F52 ="2.1"),SUM(#REF!),"")</f>
        <v>#REF!</v>
      </c>
      <c r="EO52" s="156" t="e">
        <f>IF(AND(DI52 = 2012,F52 ="2.2"),SUM(#REF!),"")</f>
        <v>#REF!</v>
      </c>
      <c r="EP52" s="156" t="e">
        <f>IF(AND(DI52 = 2012,F52 ="2.3"),SUM(#REF!),"")</f>
        <v>#REF!</v>
      </c>
      <c r="EQ52" s="156" t="e">
        <f>IF(AND(DI52 = 2012,F52 ="2.4"),SUM(#REF!),"")</f>
        <v>#REF!</v>
      </c>
      <c r="ER52" s="156" t="e">
        <f>IF(AND(DI52 = 2012,F52 ="2.5"),SUM(#REF!),"")</f>
        <v>#REF!</v>
      </c>
      <c r="ES52" s="156" t="e">
        <f>IF(AND(DI52 = 2012,F52 ="2.6"),SUM(#REF!),"")</f>
        <v>#REF!</v>
      </c>
      <c r="ET52" s="156" t="e">
        <f>IF(AND(DI52 = 2012,F52 ="2.7"),SUM(#REF!),"")</f>
        <v>#REF!</v>
      </c>
      <c r="EU52" s="156" t="e">
        <f>IF(AND(DI52 = 2012,F52 ="2.8"),SUM(#REF!),"")</f>
        <v>#REF!</v>
      </c>
      <c r="EV52" s="156" t="e">
        <f>IF(AND(DI52 = 2012,F52 ="2.9"),SUM(#REF!),"")</f>
        <v>#REF!</v>
      </c>
      <c r="EW52" s="156" t="e">
        <f>IF(AND(DI52 = 2012,F52 ="2.10"),SUM(#REF!),"")</f>
        <v>#REF!</v>
      </c>
      <c r="EX52" s="156" t="e">
        <f>IF(AND(DI52 = 2012,F52 ="2.11"),SUM(#REF!),"")</f>
        <v>#REF!</v>
      </c>
      <c r="EY52" s="156" t="e">
        <f>IF(AND(DI52 = 2012,F52 ="2.12"),SUM(#REF!),"")</f>
        <v>#REF!</v>
      </c>
      <c r="EZ52" s="156" t="e">
        <f>IF(AND(DI52 = 2012,F52 ="2.13"),SUM(#REF!),"")</f>
        <v>#REF!</v>
      </c>
      <c r="FA52" s="156" t="e">
        <f>IF(AND(DI52 = 2012,F52 ="2.14"),SUM(#REF!),"")</f>
        <v>#REF!</v>
      </c>
      <c r="FB52" s="156" t="e">
        <f>IF(AND(DI52 = 2012,F52 ="2.15"),SUM(#REF!),"")</f>
        <v>#REF!</v>
      </c>
      <c r="FC52" s="156" t="e">
        <f>IF(AND(DI52 = 2012,F52 ="3.1"),SUM(#REF!),"")</f>
        <v>#REF!</v>
      </c>
      <c r="FD52" s="156" t="e">
        <f>IF(AND(DI52 = 2012,F52 ="3.2"),SUM(#REF!),"")</f>
        <v>#REF!</v>
      </c>
      <c r="FE52" s="156" t="e">
        <f>IF(AND(DI52 = 2012,F52 ="3.3"),SUM(#REF!),"")</f>
        <v>#REF!</v>
      </c>
      <c r="FF52" s="156" t="e">
        <f>IF(AND(DI52 = 2012,F52 ="3.4"),SUM(#REF!),"")</f>
        <v>#REF!</v>
      </c>
      <c r="FG52" s="156" t="e">
        <f>IF(AND(DI52 = 2012,F52 ="3.5"),SUM(#REF!),"")</f>
        <v>#REF!</v>
      </c>
    </row>
    <row r="53" spans="1:163" s="175" customFormat="1" ht="12.75" x14ac:dyDescent="0.2">
      <c r="A53" s="163">
        <f>1+A52</f>
        <v>34</v>
      </c>
      <c r="B53" s="146"/>
      <c r="C53" s="147"/>
      <c r="D53" s="148"/>
      <c r="E53" s="149"/>
      <c r="F53" s="150"/>
      <c r="G53" s="148"/>
      <c r="H53" s="148"/>
      <c r="I53" s="170"/>
      <c r="J53" s="152"/>
      <c r="K53" s="153"/>
      <c r="L53" s="154"/>
      <c r="M53" s="155" t="e">
        <f t="shared" si="0"/>
        <v>#REF!</v>
      </c>
      <c r="N53" s="156" t="e">
        <f t="shared" si="1"/>
        <v>#REF!</v>
      </c>
      <c r="O53" s="156" t="e">
        <f t="shared" si="2"/>
        <v>#REF!</v>
      </c>
      <c r="P53" s="156" t="e">
        <f t="shared" si="3"/>
        <v>#REF!</v>
      </c>
      <c r="Q53" s="156" t="e">
        <f t="shared" si="4"/>
        <v>#REF!</v>
      </c>
      <c r="R53" s="156" t="e">
        <f t="shared" si="5"/>
        <v>#REF!</v>
      </c>
      <c r="S53" s="156" t="e">
        <f t="shared" si="6"/>
        <v>#REF!</v>
      </c>
      <c r="T53" s="156" t="e">
        <f t="shared" si="7"/>
        <v>#REF!</v>
      </c>
      <c r="U53" s="156" t="e">
        <f t="shared" si="8"/>
        <v>#REF!</v>
      </c>
      <c r="V53" s="156" t="e">
        <f t="shared" si="9"/>
        <v>#REF!</v>
      </c>
      <c r="W53" s="156" t="e">
        <f t="shared" si="10"/>
        <v>#REF!</v>
      </c>
      <c r="X53" s="156" t="e">
        <f t="shared" si="11"/>
        <v>#REF!</v>
      </c>
      <c r="Y53" s="156" t="e">
        <f t="shared" si="12"/>
        <v>#REF!</v>
      </c>
      <c r="Z53" s="156" t="e">
        <f t="shared" si="13"/>
        <v>#REF!</v>
      </c>
      <c r="AA53" s="156" t="e">
        <f t="shared" si="14"/>
        <v>#REF!</v>
      </c>
      <c r="AB53" s="156" t="e">
        <f t="shared" si="15"/>
        <v>#REF!</v>
      </c>
      <c r="AC53" s="156" t="e">
        <f t="shared" si="16"/>
        <v>#REF!</v>
      </c>
      <c r="AD53" s="156" t="e">
        <f t="shared" si="17"/>
        <v>#REF!</v>
      </c>
      <c r="AE53" s="156" t="e">
        <f>IF(AND(AK53 = 2010,F53 ="2.15"),SUM(#REF!),"0")</f>
        <v>#REF!</v>
      </c>
      <c r="AF53" s="156" t="e">
        <f t="shared" si="18"/>
        <v>#REF!</v>
      </c>
      <c r="AG53" s="156" t="e">
        <f t="shared" si="19"/>
        <v>#REF!</v>
      </c>
      <c r="AH53" s="156" t="e">
        <f t="shared" si="20"/>
        <v>#REF!</v>
      </c>
      <c r="AI53" s="156" t="e">
        <f t="shared" si="21"/>
        <v>#REF!</v>
      </c>
      <c r="AJ53" s="156" t="e">
        <f t="shared" si="22"/>
        <v>#REF!</v>
      </c>
      <c r="AK53" s="157" t="e">
        <f>#REF!</f>
        <v>#REF!</v>
      </c>
      <c r="AL53" s="156" t="e">
        <f>IF(AND(AK53 = 2010,F53 ="1.1"),SUM(#REF!),"")</f>
        <v>#REF!</v>
      </c>
      <c r="AM53" s="156" t="e">
        <f>IF(AND(AK53 = 2010,F53 ="1.2"),SUM(#REF!),"")</f>
        <v>#REF!</v>
      </c>
      <c r="AN53" s="156" t="e">
        <f>IF(AND(AK53 = 2010,F53 ="1.3"),SUM(#REF!),"")</f>
        <v>#REF!</v>
      </c>
      <c r="AO53" s="156" t="e">
        <f>IF(AND(AK53 = 2010,F53 ="1.4"),SUM(#REF!),"")</f>
        <v>#REF!</v>
      </c>
      <c r="AP53" s="156" t="e">
        <f>IF(AND(AK53 = 2010,F53 ="2.1"),SUM(#REF!),"")</f>
        <v>#REF!</v>
      </c>
      <c r="AQ53" s="156" t="e">
        <f>IF(AND(AK53 = 2010,F53 ="2.2"),SUM(#REF!),"")</f>
        <v>#REF!</v>
      </c>
      <c r="AR53" s="156" t="e">
        <f>IF(AND(AK53 = 2010,F53 ="2.3"),SUM(#REF!),"")</f>
        <v>#REF!</v>
      </c>
      <c r="AS53" s="156" t="e">
        <f>IF(AND(AK53 = 2010,F53 ="2.4"),SUM(#REF!),"")</f>
        <v>#REF!</v>
      </c>
      <c r="AT53" s="156" t="e">
        <f>IF(AND(AK53 = 2010,F53 ="2.5"),SUM(#REF!),"")</f>
        <v>#REF!</v>
      </c>
      <c r="AU53" s="156" t="e">
        <f>IF(AND(AK53 = 2010,F53 ="2.6"),SUM(#REF!),"")</f>
        <v>#REF!</v>
      </c>
      <c r="AV53" s="156" t="e">
        <f>IF(AND(AK53 = 2010,F53 ="2.7"),SUM(#REF!),"")</f>
        <v>#REF!</v>
      </c>
      <c r="AW53" s="156" t="e">
        <f>IF(AND(AK53 = 2010,F53 ="2.8"),SUM(#REF!),"")</f>
        <v>#REF!</v>
      </c>
      <c r="AX53" s="156" t="e">
        <f>IF(AND(AK53 = 2010,F53 ="2.9"),SUM(#REF!),"")</f>
        <v>#REF!</v>
      </c>
      <c r="AY53" s="156" t="e">
        <f>IF(AND(AK53 = 2010,F53 ="2.10"),SUM(#REF!),"")</f>
        <v>#REF!</v>
      </c>
      <c r="AZ53" s="156" t="e">
        <f>IF(AND(AK53 = 2010,F53 ="2.11"),SUM(#REF!),"")</f>
        <v>#REF!</v>
      </c>
      <c r="BA53" s="156" t="e">
        <f>IF(AND(AK53 = 2010,F53 ="2.12"),SUM(#REF!),"")</f>
        <v>#REF!</v>
      </c>
      <c r="BB53" s="156" t="e">
        <f>IF(AND(AK53 = 2010,F53 ="2.13"),SUM(#REF!),"")</f>
        <v>#REF!</v>
      </c>
      <c r="BC53" s="156" t="e">
        <f>IF(AND(AK53 = 2010,F53 ="2.14"),SUM(#REF!),"")</f>
        <v>#REF!</v>
      </c>
      <c r="BD53" s="156" t="e">
        <f>IF(AND(AK53 = 2010,F53 ="2.15"),SUM(#REF!),"")</f>
        <v>#REF!</v>
      </c>
      <c r="BE53" s="156" t="e">
        <f>IF(AND(AK53 = 2010,F53 ="3.1"),SUM(#REF!),"")</f>
        <v>#REF!</v>
      </c>
      <c r="BF53" s="156" t="e">
        <f>IF(AND(AK53 = 2010,F53 ="3.2"),SUM(#REF!),"")</f>
        <v>#REF!</v>
      </c>
      <c r="BG53" s="156" t="e">
        <f>IF(AND(AK53 = 2010,F53 ="3.3"),SUM(#REF!),"")</f>
        <v>#REF!</v>
      </c>
      <c r="BH53" s="156" t="e">
        <f>IF(AND(AK53 = 2010,F53 ="3.4"),SUM(#REF!),"")</f>
        <v>#REF!</v>
      </c>
      <c r="BI53" s="156" t="e">
        <f>IF(AND(AK53 = 2010,F53 ="3.5"),SUM(#REF!),"")</f>
        <v>#REF!</v>
      </c>
      <c r="BJ53" s="156" t="e">
        <f>#REF!</f>
        <v>#REF!</v>
      </c>
      <c r="BK53" s="158" t="e">
        <f t="shared" si="23"/>
        <v>#REF!</v>
      </c>
      <c r="BL53" s="158" t="e">
        <f t="shared" si="24"/>
        <v>#REF!</v>
      </c>
      <c r="BM53" s="158" t="e">
        <f t="shared" si="25"/>
        <v>#REF!</v>
      </c>
      <c r="BN53" s="158" t="e">
        <f t="shared" si="26"/>
        <v>#REF!</v>
      </c>
      <c r="BO53" s="158" t="e">
        <f t="shared" si="27"/>
        <v>#REF!</v>
      </c>
      <c r="BP53" s="158" t="e">
        <f t="shared" si="28"/>
        <v>#REF!</v>
      </c>
      <c r="BQ53" s="158" t="e">
        <f t="shared" si="29"/>
        <v>#REF!</v>
      </c>
      <c r="BR53" s="158" t="e">
        <f t="shared" si="30"/>
        <v>#REF!</v>
      </c>
      <c r="BS53" s="158" t="e">
        <f t="shared" si="31"/>
        <v>#REF!</v>
      </c>
      <c r="BT53" s="158" t="e">
        <f t="shared" si="32"/>
        <v>#REF!</v>
      </c>
      <c r="BU53" s="158" t="e">
        <f t="shared" si="33"/>
        <v>#REF!</v>
      </c>
      <c r="BV53" s="158" t="e">
        <f t="shared" si="34"/>
        <v>#REF!</v>
      </c>
      <c r="BW53" s="158" t="e">
        <f t="shared" si="35"/>
        <v>#REF!</v>
      </c>
      <c r="BX53" s="158" t="e">
        <f t="shared" si="36"/>
        <v>#REF!</v>
      </c>
      <c r="BY53" s="158" t="e">
        <f t="shared" si="37"/>
        <v>#REF!</v>
      </c>
      <c r="BZ53" s="158" t="e">
        <f t="shared" si="38"/>
        <v>#REF!</v>
      </c>
      <c r="CA53" s="158" t="e">
        <f t="shared" si="39"/>
        <v>#REF!</v>
      </c>
      <c r="CB53" s="158" t="e">
        <f t="shared" si="40"/>
        <v>#REF!</v>
      </c>
      <c r="CC53" s="158" t="e">
        <f t="shared" si="41"/>
        <v>#REF!</v>
      </c>
      <c r="CD53" s="158" t="e">
        <f t="shared" si="42"/>
        <v>#REF!</v>
      </c>
      <c r="CE53" s="158" t="e">
        <f t="shared" si="43"/>
        <v>#REF!</v>
      </c>
      <c r="CF53" s="158" t="e">
        <f t="shared" si="44"/>
        <v>#REF!</v>
      </c>
      <c r="CG53" s="158" t="e">
        <f t="shared" si="45"/>
        <v>#REF!</v>
      </c>
      <c r="CH53" s="158" t="e">
        <f t="shared" si="46"/>
        <v>#REF!</v>
      </c>
      <c r="CI53" s="159" t="e">
        <f t="shared" si="47"/>
        <v>#REF!</v>
      </c>
      <c r="CJ53" s="160" t="e">
        <f>IF(AND(BJ53 = 2011,F53 ="1.1"),SUM(#REF!),"")</f>
        <v>#REF!</v>
      </c>
      <c r="CK53" s="158" t="e">
        <f>IF(AND(BJ53 = 2011,F53 ="1.2"),SUM(#REF!),"")</f>
        <v>#REF!</v>
      </c>
      <c r="CL53" s="158" t="e">
        <f>IF(AND(BJ53 = 2011,F53 ="1.3"),SUM(#REF!),"")</f>
        <v>#REF!</v>
      </c>
      <c r="CM53" s="158" t="e">
        <f>IF(AND(BJ53 = 2011,F53 ="1.4"),SUM(#REF!),"")</f>
        <v>#REF!</v>
      </c>
      <c r="CN53" s="158" t="e">
        <f>IF(AND(BJ53 = 2011,F53 ="1.5"),SUM(#REF!),"")</f>
        <v>#REF!</v>
      </c>
      <c r="CO53" s="158" t="e">
        <f>IF(AND(BJ53 = 2011,F53 ="2.1"),SUM(#REF!),"")</f>
        <v>#REF!</v>
      </c>
      <c r="CP53" s="158" t="e">
        <f>IF(AND(BJ53 = 2011,F53 ="2.2"),SUM(#REF!),"")</f>
        <v>#REF!</v>
      </c>
      <c r="CQ53" s="158" t="e">
        <f>IF(AND(BJ53 = 2011,F53 ="2.3"),SUM(#REF!),"")</f>
        <v>#REF!</v>
      </c>
      <c r="CR53" s="158" t="e">
        <f>IF(AND(BJ53 = 2011,F53 ="2.4"),SUM(#REF!),"")</f>
        <v>#REF!</v>
      </c>
      <c r="CS53" s="158" t="e">
        <f>IF(AND(BJ53 = 2011,F53 ="2.5"),SUM(#REF!),"")</f>
        <v>#REF!</v>
      </c>
      <c r="CT53" s="158" t="e">
        <f>IF(AND(BJ53 = 2011,F53 ="2.6"),SUM(#REF!),"")</f>
        <v>#REF!</v>
      </c>
      <c r="CU53" s="158" t="e">
        <f>IF(AND(BJ53 = 2011,F53 ="2.7"),SUM(#REF!),"")</f>
        <v>#REF!</v>
      </c>
      <c r="CV53" s="158" t="e">
        <f>IF(AND(BJ53 = 2011,F53 ="2.8"),SUM(#REF!),"")</f>
        <v>#REF!</v>
      </c>
      <c r="CW53" s="158" t="e">
        <f>IF(AND(BJ53 = 2011,F53 ="2.9"),SUM(#REF!),"")</f>
        <v>#REF!</v>
      </c>
      <c r="CX53" s="158" t="e">
        <f>IF(AND(BJ53 = 2011,F53 ="2.10"),SUM(#REF!),"")</f>
        <v>#REF!</v>
      </c>
      <c r="CY53" s="158" t="e">
        <f>IF(AND(BJ53 = 2011,F53 ="2.11"),SUM(#REF!),"")</f>
        <v>#REF!</v>
      </c>
      <c r="CZ53" s="158" t="e">
        <f>IF(AND(BJ53 = 2011,F53 ="2.12"),SUM(#REF!),"")</f>
        <v>#REF!</v>
      </c>
      <c r="DA53" s="158" t="e">
        <f>IF(AND(BJ53 = 2011,F53 ="2.13"),SUM(#REF!),"")</f>
        <v>#REF!</v>
      </c>
      <c r="DB53" s="158" t="e">
        <f>IF(AND(BJ53 = 2011,F53 ="2.14"),SUM(#REF!),"")</f>
        <v>#REF!</v>
      </c>
      <c r="DC53" s="158" t="e">
        <f>IF(AND(BJ53 = 2011,F53 ="2.15"),SUM(#REF!),"")</f>
        <v>#REF!</v>
      </c>
      <c r="DD53" s="158" t="e">
        <f>IF(AND(BJ53 = 2011,F53 ="3.1"),SUM(#REF!),"")</f>
        <v>#REF!</v>
      </c>
      <c r="DE53" s="158" t="e">
        <f>IF(AND(BJ53 = 2011,F53 ="3.2"),SUM(#REF!),"")</f>
        <v>#REF!</v>
      </c>
      <c r="DF53" s="158" t="e">
        <f>IF(AND(BJ53 = 2011,F53 ="3.3"),SUM(#REF!),"")</f>
        <v>#REF!</v>
      </c>
      <c r="DG53" s="158" t="e">
        <f>IF(AND(BJ53 = 2011,F53 ="3.4"),SUM(#REF!),"")</f>
        <v>#REF!</v>
      </c>
      <c r="DH53" s="158" t="e">
        <f>IF(AND(BJ53 = 2011,F53 ="3.5"),SUM(#REF!),"")</f>
        <v>#REF!</v>
      </c>
      <c r="DI53" s="161" t="e">
        <f>#REF!</f>
        <v>#REF!</v>
      </c>
      <c r="DJ53" s="158" t="e">
        <f t="shared" si="48"/>
        <v>#REF!</v>
      </c>
      <c r="DK53" s="158" t="e">
        <f t="shared" si="49"/>
        <v>#REF!</v>
      </c>
      <c r="DL53" s="158" t="e">
        <f t="shared" si="50"/>
        <v>#REF!</v>
      </c>
      <c r="DM53" s="158" t="e">
        <f t="shared" si="51"/>
        <v>#REF!</v>
      </c>
      <c r="DN53" s="158" t="e">
        <f t="shared" si="52"/>
        <v>#REF!</v>
      </c>
      <c r="DO53" s="158" t="e">
        <f t="shared" si="53"/>
        <v>#REF!</v>
      </c>
      <c r="DP53" s="158" t="e">
        <f t="shared" si="54"/>
        <v>#REF!</v>
      </c>
      <c r="DQ53" s="158" t="e">
        <f t="shared" si="55"/>
        <v>#REF!</v>
      </c>
      <c r="DR53" s="158" t="e">
        <f t="shared" si="56"/>
        <v>#REF!</v>
      </c>
      <c r="DS53" s="158" t="e">
        <f t="shared" si="57"/>
        <v>#REF!</v>
      </c>
      <c r="DT53" s="158" t="e">
        <f t="shared" si="58"/>
        <v>#REF!</v>
      </c>
      <c r="DU53" s="158" t="e">
        <f t="shared" si="59"/>
        <v>#REF!</v>
      </c>
      <c r="DV53" s="158" t="e">
        <f t="shared" si="60"/>
        <v>#REF!</v>
      </c>
      <c r="DW53" s="158" t="e">
        <f t="shared" si="61"/>
        <v>#REF!</v>
      </c>
      <c r="DX53" s="158" t="e">
        <f t="shared" si="62"/>
        <v>#REF!</v>
      </c>
      <c r="DY53" s="158" t="e">
        <f t="shared" si="63"/>
        <v>#REF!</v>
      </c>
      <c r="DZ53" s="158" t="e">
        <f t="shared" si="64"/>
        <v>#REF!</v>
      </c>
      <c r="EA53" s="158" t="e">
        <f t="shared" si="65"/>
        <v>#REF!</v>
      </c>
      <c r="EB53" s="158" t="e">
        <f t="shared" si="66"/>
        <v>#REF!</v>
      </c>
      <c r="EC53" s="158" t="e">
        <f t="shared" si="67"/>
        <v>#REF!</v>
      </c>
      <c r="ED53" s="158" t="e">
        <f t="shared" si="68"/>
        <v>#REF!</v>
      </c>
      <c r="EE53" s="158" t="e">
        <f t="shared" si="69"/>
        <v>#REF!</v>
      </c>
      <c r="EF53" s="158" t="e">
        <f t="shared" si="70"/>
        <v>#REF!</v>
      </c>
      <c r="EG53" s="158" t="e">
        <f t="shared" si="71"/>
        <v>#REF!</v>
      </c>
      <c r="EH53" s="159" t="e">
        <f t="shared" si="72"/>
        <v>#REF!</v>
      </c>
      <c r="EI53" s="156" t="e">
        <f>IF(AND(DI53 = 2012,F53 ="1.1"),SUM(#REF!),"")</f>
        <v>#REF!</v>
      </c>
      <c r="EJ53" s="156" t="e">
        <f>IF(AND(DI53 = 2012,F53 ="1.2"),SUM(#REF!),"")</f>
        <v>#REF!</v>
      </c>
      <c r="EK53" s="156" t="e">
        <f>IF(AND(DI53 = 2012,F53 ="1.3"),SUM(#REF!),"")</f>
        <v>#REF!</v>
      </c>
      <c r="EL53" s="156" t="e">
        <f>IF(AND(DI53 = 2012,F53 ="1.4"),SUM(#REF!),"")</f>
        <v>#REF!</v>
      </c>
      <c r="EM53" s="156" t="e">
        <f>IF(AND(DI53 = 2012,F53 ="1.5"),SUM(#REF!),"")</f>
        <v>#REF!</v>
      </c>
      <c r="EN53" s="156" t="e">
        <f>IF(AND(DI53 = 2012,F53 ="2.1"),SUM(#REF!),"")</f>
        <v>#REF!</v>
      </c>
      <c r="EO53" s="156" t="e">
        <f>IF(AND(DI53 = 2012,F53 ="2.2"),SUM(#REF!),"")</f>
        <v>#REF!</v>
      </c>
      <c r="EP53" s="156" t="e">
        <f>IF(AND(DI53 = 2012,F53 ="2.3"),SUM(#REF!),"")</f>
        <v>#REF!</v>
      </c>
      <c r="EQ53" s="156" t="e">
        <f>IF(AND(DI53 = 2012,F53 ="2.4"),SUM(#REF!),"")</f>
        <v>#REF!</v>
      </c>
      <c r="ER53" s="156" t="e">
        <f>IF(AND(DI53 = 2012,F53 ="2.5"),SUM(#REF!),"")</f>
        <v>#REF!</v>
      </c>
      <c r="ES53" s="156" t="e">
        <f>IF(AND(DI53 = 2012,F53 ="2.6"),SUM(#REF!),"")</f>
        <v>#REF!</v>
      </c>
      <c r="ET53" s="156" t="e">
        <f>IF(AND(DI53 = 2012,F53 ="2.7"),SUM(#REF!),"")</f>
        <v>#REF!</v>
      </c>
      <c r="EU53" s="156" t="e">
        <f>IF(AND(DI53 = 2012,F53 ="2.8"),SUM(#REF!),"")</f>
        <v>#REF!</v>
      </c>
      <c r="EV53" s="156" t="e">
        <f>IF(AND(DI53 = 2012,F53 ="2.9"),SUM(#REF!),"")</f>
        <v>#REF!</v>
      </c>
      <c r="EW53" s="156" t="e">
        <f>IF(AND(DI53 = 2012,F53 ="2.10"),SUM(#REF!),"")</f>
        <v>#REF!</v>
      </c>
      <c r="EX53" s="156" t="e">
        <f>IF(AND(DI53 = 2012,F53 ="2.11"),SUM(#REF!),"")</f>
        <v>#REF!</v>
      </c>
      <c r="EY53" s="156" t="e">
        <f>IF(AND(DI53 = 2012,F53 ="2.12"),SUM(#REF!),"")</f>
        <v>#REF!</v>
      </c>
      <c r="EZ53" s="156" t="e">
        <f>IF(AND(DI53 = 2012,F53 ="2.13"),SUM(#REF!),"")</f>
        <v>#REF!</v>
      </c>
      <c r="FA53" s="156" t="e">
        <f>IF(AND(DI53 = 2012,F53 ="2.14"),SUM(#REF!),"")</f>
        <v>#REF!</v>
      </c>
      <c r="FB53" s="156" t="e">
        <f>IF(AND(DI53 = 2012,F53 ="2.15"),SUM(#REF!),"")</f>
        <v>#REF!</v>
      </c>
      <c r="FC53" s="156" t="e">
        <f>IF(AND(DI53 = 2012,F53 ="3.1"),SUM(#REF!),"")</f>
        <v>#REF!</v>
      </c>
      <c r="FD53" s="156" t="e">
        <f>IF(AND(DI53 = 2012,F53 ="3.2"),SUM(#REF!),"")</f>
        <v>#REF!</v>
      </c>
      <c r="FE53" s="156" t="e">
        <f>IF(AND(DI53 = 2012,F53 ="3.3"),SUM(#REF!),"")</f>
        <v>#REF!</v>
      </c>
      <c r="FF53" s="156" t="e">
        <f>IF(AND(DI53 = 2012,F53 ="3.4"),SUM(#REF!),"")</f>
        <v>#REF!</v>
      </c>
      <c r="FG53" s="156" t="e">
        <f>IF(AND(DI53 = 2012,F53 ="3.5"),SUM(#REF!),"")</f>
        <v>#REF!</v>
      </c>
    </row>
    <row r="54" spans="1:163" s="173" customFormat="1" ht="12.75" x14ac:dyDescent="0.2">
      <c r="A54" s="163">
        <f t="shared" si="73"/>
        <v>35</v>
      </c>
      <c r="B54" s="146"/>
      <c r="C54" s="147"/>
      <c r="D54" s="148"/>
      <c r="E54" s="149"/>
      <c r="F54" s="150"/>
      <c r="G54" s="148"/>
      <c r="H54" s="148"/>
      <c r="I54" s="172"/>
      <c r="J54" s="152"/>
      <c r="K54" s="153"/>
      <c r="L54" s="154"/>
      <c r="M54" s="155" t="e">
        <f t="shared" si="0"/>
        <v>#REF!</v>
      </c>
      <c r="N54" s="156" t="e">
        <f t="shared" si="1"/>
        <v>#REF!</v>
      </c>
      <c r="O54" s="156" t="e">
        <f t="shared" si="2"/>
        <v>#REF!</v>
      </c>
      <c r="P54" s="156" t="e">
        <f t="shared" si="3"/>
        <v>#REF!</v>
      </c>
      <c r="Q54" s="156" t="e">
        <f t="shared" si="4"/>
        <v>#REF!</v>
      </c>
      <c r="R54" s="156" t="e">
        <f t="shared" si="5"/>
        <v>#REF!</v>
      </c>
      <c r="S54" s="156" t="e">
        <f t="shared" si="6"/>
        <v>#REF!</v>
      </c>
      <c r="T54" s="156" t="e">
        <f t="shared" si="7"/>
        <v>#REF!</v>
      </c>
      <c r="U54" s="156" t="e">
        <f t="shared" si="8"/>
        <v>#REF!</v>
      </c>
      <c r="V54" s="156" t="e">
        <f t="shared" si="9"/>
        <v>#REF!</v>
      </c>
      <c r="W54" s="156" t="e">
        <f t="shared" si="10"/>
        <v>#REF!</v>
      </c>
      <c r="X54" s="156" t="e">
        <f t="shared" si="11"/>
        <v>#REF!</v>
      </c>
      <c r="Y54" s="156" t="e">
        <f t="shared" si="12"/>
        <v>#REF!</v>
      </c>
      <c r="Z54" s="156" t="e">
        <f t="shared" si="13"/>
        <v>#REF!</v>
      </c>
      <c r="AA54" s="156" t="e">
        <f t="shared" si="14"/>
        <v>#REF!</v>
      </c>
      <c r="AB54" s="156" t="e">
        <f t="shared" si="15"/>
        <v>#REF!</v>
      </c>
      <c r="AC54" s="156" t="e">
        <f t="shared" si="16"/>
        <v>#REF!</v>
      </c>
      <c r="AD54" s="156" t="e">
        <f t="shared" si="17"/>
        <v>#REF!</v>
      </c>
      <c r="AE54" s="156" t="e">
        <f>IF(AND(AK54 = 2010,F54 ="2.15"),SUM(#REF!),"0")</f>
        <v>#REF!</v>
      </c>
      <c r="AF54" s="156" t="e">
        <f t="shared" si="18"/>
        <v>#REF!</v>
      </c>
      <c r="AG54" s="156" t="e">
        <f t="shared" si="19"/>
        <v>#REF!</v>
      </c>
      <c r="AH54" s="156" t="e">
        <f t="shared" si="20"/>
        <v>#REF!</v>
      </c>
      <c r="AI54" s="156" t="e">
        <f t="shared" si="21"/>
        <v>#REF!</v>
      </c>
      <c r="AJ54" s="156" t="e">
        <f t="shared" si="22"/>
        <v>#REF!</v>
      </c>
      <c r="AK54" s="157" t="e">
        <f>#REF!</f>
        <v>#REF!</v>
      </c>
      <c r="AL54" s="156" t="e">
        <f>IF(AND(AK54 = 2010,F54 ="1.1"),SUM(#REF!),"")</f>
        <v>#REF!</v>
      </c>
      <c r="AM54" s="156" t="e">
        <f>IF(AND(AK54 = 2010,F54 ="1.2"),SUM(#REF!),"")</f>
        <v>#REF!</v>
      </c>
      <c r="AN54" s="156" t="e">
        <f>IF(AND(AK54 = 2010,F54 ="1.3"),SUM(#REF!),"")</f>
        <v>#REF!</v>
      </c>
      <c r="AO54" s="156" t="e">
        <f>IF(AND(AK54 = 2010,F54 ="1.4"),SUM(#REF!),"")</f>
        <v>#REF!</v>
      </c>
      <c r="AP54" s="156" t="e">
        <f>IF(AND(AK54 = 2010,F54 ="2.1"),SUM(#REF!),"")</f>
        <v>#REF!</v>
      </c>
      <c r="AQ54" s="156" t="e">
        <f>IF(AND(AK54 = 2010,F54 ="2.2"),SUM(#REF!),"")</f>
        <v>#REF!</v>
      </c>
      <c r="AR54" s="156" t="e">
        <f>IF(AND(AK54 = 2010,F54 ="2.3"),SUM(#REF!),"")</f>
        <v>#REF!</v>
      </c>
      <c r="AS54" s="156" t="e">
        <f>IF(AND(AK54 = 2010,F54 ="2.4"),SUM(#REF!),"")</f>
        <v>#REF!</v>
      </c>
      <c r="AT54" s="156" t="e">
        <f>IF(AND(AK54 = 2010,F54 ="2.5"),SUM(#REF!),"")</f>
        <v>#REF!</v>
      </c>
      <c r="AU54" s="156" t="e">
        <f>IF(AND(AK54 = 2010,F54 ="2.6"),SUM(#REF!),"")</f>
        <v>#REF!</v>
      </c>
      <c r="AV54" s="156" t="e">
        <f>IF(AND(AK54 = 2010,F54 ="2.7"),SUM(#REF!),"")</f>
        <v>#REF!</v>
      </c>
      <c r="AW54" s="156" t="e">
        <f>IF(AND(AK54 = 2010,F54 ="2.8"),SUM(#REF!),"")</f>
        <v>#REF!</v>
      </c>
      <c r="AX54" s="156" t="e">
        <f>IF(AND(AK54 = 2010,F54 ="2.9"),SUM(#REF!),"")</f>
        <v>#REF!</v>
      </c>
      <c r="AY54" s="156" t="e">
        <f>IF(AND(AK54 = 2010,F54 ="2.10"),SUM(#REF!),"")</f>
        <v>#REF!</v>
      </c>
      <c r="AZ54" s="156" t="e">
        <f>IF(AND(AK54 = 2010,F54 ="2.11"),SUM(#REF!),"")</f>
        <v>#REF!</v>
      </c>
      <c r="BA54" s="156" t="e">
        <f>IF(AND(AK54 = 2010,F54 ="2.12"),SUM(#REF!),"")</f>
        <v>#REF!</v>
      </c>
      <c r="BB54" s="156" t="e">
        <f>IF(AND(AK54 = 2010,F54 ="2.13"),SUM(#REF!),"")</f>
        <v>#REF!</v>
      </c>
      <c r="BC54" s="156" t="e">
        <f>IF(AND(AK54 = 2010,F54 ="2.14"),SUM(#REF!),"")</f>
        <v>#REF!</v>
      </c>
      <c r="BD54" s="156" t="e">
        <f>IF(AND(AK54 = 2010,F54 ="2.15"),SUM(#REF!),"")</f>
        <v>#REF!</v>
      </c>
      <c r="BE54" s="156" t="e">
        <f>IF(AND(AK54 = 2010,F54 ="3.1"),SUM(#REF!),"")</f>
        <v>#REF!</v>
      </c>
      <c r="BF54" s="156" t="e">
        <f>IF(AND(AK54 = 2010,F54 ="3.2"),SUM(#REF!),"")</f>
        <v>#REF!</v>
      </c>
      <c r="BG54" s="156" t="e">
        <f>IF(AND(AK54 = 2010,F54 ="3.3"),SUM(#REF!),"")</f>
        <v>#REF!</v>
      </c>
      <c r="BH54" s="156" t="e">
        <f>IF(AND(AK54 = 2010,F54 ="3.4"),SUM(#REF!),"")</f>
        <v>#REF!</v>
      </c>
      <c r="BI54" s="156" t="e">
        <f>IF(AND(AK54 = 2010,F54 ="3.5"),SUM(#REF!),"")</f>
        <v>#REF!</v>
      </c>
      <c r="BJ54" s="156" t="e">
        <f>#REF!</f>
        <v>#REF!</v>
      </c>
      <c r="BK54" s="158" t="e">
        <f t="shared" si="23"/>
        <v>#REF!</v>
      </c>
      <c r="BL54" s="158" t="e">
        <f t="shared" si="24"/>
        <v>#REF!</v>
      </c>
      <c r="BM54" s="158" t="e">
        <f t="shared" si="25"/>
        <v>#REF!</v>
      </c>
      <c r="BN54" s="158" t="e">
        <f t="shared" si="26"/>
        <v>#REF!</v>
      </c>
      <c r="BO54" s="158" t="e">
        <f t="shared" si="27"/>
        <v>#REF!</v>
      </c>
      <c r="BP54" s="158" t="e">
        <f t="shared" si="28"/>
        <v>#REF!</v>
      </c>
      <c r="BQ54" s="158" t="e">
        <f t="shared" si="29"/>
        <v>#REF!</v>
      </c>
      <c r="BR54" s="158" t="e">
        <f t="shared" si="30"/>
        <v>#REF!</v>
      </c>
      <c r="BS54" s="158" t="e">
        <f t="shared" si="31"/>
        <v>#REF!</v>
      </c>
      <c r="BT54" s="158" t="e">
        <f t="shared" si="32"/>
        <v>#REF!</v>
      </c>
      <c r="BU54" s="158" t="e">
        <f t="shared" si="33"/>
        <v>#REF!</v>
      </c>
      <c r="BV54" s="158" t="e">
        <f t="shared" si="34"/>
        <v>#REF!</v>
      </c>
      <c r="BW54" s="158" t="e">
        <f t="shared" si="35"/>
        <v>#REF!</v>
      </c>
      <c r="BX54" s="158" t="e">
        <f t="shared" si="36"/>
        <v>#REF!</v>
      </c>
      <c r="BY54" s="158" t="e">
        <f t="shared" si="37"/>
        <v>#REF!</v>
      </c>
      <c r="BZ54" s="158" t="e">
        <f t="shared" si="38"/>
        <v>#REF!</v>
      </c>
      <c r="CA54" s="158" t="e">
        <f t="shared" si="39"/>
        <v>#REF!</v>
      </c>
      <c r="CB54" s="158" t="e">
        <f t="shared" si="40"/>
        <v>#REF!</v>
      </c>
      <c r="CC54" s="158" t="e">
        <f t="shared" si="41"/>
        <v>#REF!</v>
      </c>
      <c r="CD54" s="158" t="e">
        <f t="shared" si="42"/>
        <v>#REF!</v>
      </c>
      <c r="CE54" s="158" t="e">
        <f t="shared" si="43"/>
        <v>#REF!</v>
      </c>
      <c r="CF54" s="158" t="e">
        <f t="shared" si="44"/>
        <v>#REF!</v>
      </c>
      <c r="CG54" s="158" t="e">
        <f t="shared" si="45"/>
        <v>#REF!</v>
      </c>
      <c r="CH54" s="158" t="e">
        <f t="shared" si="46"/>
        <v>#REF!</v>
      </c>
      <c r="CI54" s="159" t="e">
        <f t="shared" si="47"/>
        <v>#REF!</v>
      </c>
      <c r="CJ54" s="160" t="e">
        <f>IF(AND(BJ54 = 2011,F54 ="1.1"),SUM(#REF!),"")</f>
        <v>#REF!</v>
      </c>
      <c r="CK54" s="158" t="e">
        <f>IF(AND(BJ54 = 2011,F54 ="1.2"),SUM(#REF!),"")</f>
        <v>#REF!</v>
      </c>
      <c r="CL54" s="158" t="e">
        <f>IF(AND(BJ54 = 2011,F54 ="1.3"),SUM(#REF!),"")</f>
        <v>#REF!</v>
      </c>
      <c r="CM54" s="158" t="e">
        <f>IF(AND(BJ54 = 2011,F54 ="1.4"),SUM(#REF!),"")</f>
        <v>#REF!</v>
      </c>
      <c r="CN54" s="158" t="e">
        <f>IF(AND(BJ54 = 2011,F54 ="1.5"),SUM(#REF!),"")</f>
        <v>#REF!</v>
      </c>
      <c r="CO54" s="158" t="e">
        <f>IF(AND(BJ54 = 2011,F54 ="2.1"),SUM(#REF!),"")</f>
        <v>#REF!</v>
      </c>
      <c r="CP54" s="158" t="e">
        <f>IF(AND(BJ54 = 2011,F54 ="2.2"),SUM(#REF!),"")</f>
        <v>#REF!</v>
      </c>
      <c r="CQ54" s="158" t="e">
        <f>IF(AND(BJ54 = 2011,F54 ="2.3"),SUM(#REF!),"")</f>
        <v>#REF!</v>
      </c>
      <c r="CR54" s="158" t="e">
        <f>IF(AND(BJ54 = 2011,F54 ="2.4"),SUM(#REF!),"")</f>
        <v>#REF!</v>
      </c>
      <c r="CS54" s="158" t="e">
        <f>IF(AND(BJ54 = 2011,F54 ="2.5"),SUM(#REF!),"")</f>
        <v>#REF!</v>
      </c>
      <c r="CT54" s="158" t="e">
        <f>IF(AND(BJ54 = 2011,F54 ="2.6"),SUM(#REF!),"")</f>
        <v>#REF!</v>
      </c>
      <c r="CU54" s="158" t="e">
        <f>IF(AND(BJ54 = 2011,F54 ="2.7"),SUM(#REF!),"")</f>
        <v>#REF!</v>
      </c>
      <c r="CV54" s="158" t="e">
        <f>IF(AND(BJ54 = 2011,F54 ="2.8"),SUM(#REF!),"")</f>
        <v>#REF!</v>
      </c>
      <c r="CW54" s="158" t="e">
        <f>IF(AND(BJ54 = 2011,F54 ="2.9"),SUM(#REF!),"")</f>
        <v>#REF!</v>
      </c>
      <c r="CX54" s="158" t="e">
        <f>IF(AND(BJ54 = 2011,F54 ="2.10"),SUM(#REF!),"")</f>
        <v>#REF!</v>
      </c>
      <c r="CY54" s="158" t="e">
        <f>IF(AND(BJ54 = 2011,F54 ="2.11"),SUM(#REF!),"")</f>
        <v>#REF!</v>
      </c>
      <c r="CZ54" s="158" t="e">
        <f>IF(AND(BJ54 = 2011,F54 ="2.12"),SUM(#REF!),"")</f>
        <v>#REF!</v>
      </c>
      <c r="DA54" s="158" t="e">
        <f>IF(AND(BJ54 = 2011,F54 ="2.13"),SUM(#REF!),"")</f>
        <v>#REF!</v>
      </c>
      <c r="DB54" s="158" t="e">
        <f>IF(AND(BJ54 = 2011,F54 ="2.14"),SUM(#REF!),"")</f>
        <v>#REF!</v>
      </c>
      <c r="DC54" s="158" t="e">
        <f>IF(AND(BJ54 = 2011,F54 ="2.15"),SUM(#REF!),"")</f>
        <v>#REF!</v>
      </c>
      <c r="DD54" s="158" t="e">
        <f>IF(AND(BJ54 = 2011,F54 ="3.1"),SUM(#REF!),"")</f>
        <v>#REF!</v>
      </c>
      <c r="DE54" s="158" t="e">
        <f>IF(AND(BJ54 = 2011,F54 ="3.2"),SUM(#REF!),"")</f>
        <v>#REF!</v>
      </c>
      <c r="DF54" s="158" t="e">
        <f>IF(AND(BJ54 = 2011,F54 ="3.3"),SUM(#REF!),"")</f>
        <v>#REF!</v>
      </c>
      <c r="DG54" s="158" t="e">
        <f>IF(AND(BJ54 = 2011,F54 ="3.4"),SUM(#REF!),"")</f>
        <v>#REF!</v>
      </c>
      <c r="DH54" s="158" t="e">
        <f>IF(AND(BJ54 = 2011,F54 ="3.5"),SUM(#REF!),"")</f>
        <v>#REF!</v>
      </c>
      <c r="DI54" s="161" t="e">
        <f>#REF!</f>
        <v>#REF!</v>
      </c>
      <c r="DJ54" s="158" t="e">
        <f t="shared" si="48"/>
        <v>#REF!</v>
      </c>
      <c r="DK54" s="158" t="e">
        <f t="shared" si="49"/>
        <v>#REF!</v>
      </c>
      <c r="DL54" s="158" t="e">
        <f t="shared" si="50"/>
        <v>#REF!</v>
      </c>
      <c r="DM54" s="158" t="e">
        <f t="shared" si="51"/>
        <v>#REF!</v>
      </c>
      <c r="DN54" s="158" t="e">
        <f t="shared" si="52"/>
        <v>#REF!</v>
      </c>
      <c r="DO54" s="158" t="e">
        <f t="shared" si="53"/>
        <v>#REF!</v>
      </c>
      <c r="DP54" s="158" t="e">
        <f t="shared" si="54"/>
        <v>#REF!</v>
      </c>
      <c r="DQ54" s="158" t="e">
        <f t="shared" si="55"/>
        <v>#REF!</v>
      </c>
      <c r="DR54" s="158" t="e">
        <f t="shared" si="56"/>
        <v>#REF!</v>
      </c>
      <c r="DS54" s="158" t="e">
        <f t="shared" si="57"/>
        <v>#REF!</v>
      </c>
      <c r="DT54" s="158" t="e">
        <f t="shared" si="58"/>
        <v>#REF!</v>
      </c>
      <c r="DU54" s="158" t="e">
        <f t="shared" si="59"/>
        <v>#REF!</v>
      </c>
      <c r="DV54" s="158" t="e">
        <f t="shared" si="60"/>
        <v>#REF!</v>
      </c>
      <c r="DW54" s="158" t="e">
        <f t="shared" si="61"/>
        <v>#REF!</v>
      </c>
      <c r="DX54" s="158" t="e">
        <f t="shared" si="62"/>
        <v>#REF!</v>
      </c>
      <c r="DY54" s="158" t="e">
        <f t="shared" si="63"/>
        <v>#REF!</v>
      </c>
      <c r="DZ54" s="158" t="e">
        <f t="shared" si="64"/>
        <v>#REF!</v>
      </c>
      <c r="EA54" s="158" t="e">
        <f t="shared" si="65"/>
        <v>#REF!</v>
      </c>
      <c r="EB54" s="158" t="e">
        <f t="shared" si="66"/>
        <v>#REF!</v>
      </c>
      <c r="EC54" s="158" t="e">
        <f t="shared" si="67"/>
        <v>#REF!</v>
      </c>
      <c r="ED54" s="158" t="e">
        <f t="shared" si="68"/>
        <v>#REF!</v>
      </c>
      <c r="EE54" s="158" t="e">
        <f t="shared" si="69"/>
        <v>#REF!</v>
      </c>
      <c r="EF54" s="158" t="e">
        <f t="shared" si="70"/>
        <v>#REF!</v>
      </c>
      <c r="EG54" s="158" t="e">
        <f t="shared" si="71"/>
        <v>#REF!</v>
      </c>
      <c r="EH54" s="159" t="e">
        <f t="shared" si="72"/>
        <v>#REF!</v>
      </c>
      <c r="EI54" s="156" t="e">
        <f>IF(AND(DI54 = 2012,F54 ="1.1"),SUM(#REF!),"")</f>
        <v>#REF!</v>
      </c>
      <c r="EJ54" s="156" t="e">
        <f>IF(AND(DI54 = 2012,F54 ="1.2"),SUM(#REF!),"")</f>
        <v>#REF!</v>
      </c>
      <c r="EK54" s="156" t="e">
        <f>IF(AND(DI54 = 2012,F54 ="1.3"),SUM(#REF!),"")</f>
        <v>#REF!</v>
      </c>
      <c r="EL54" s="156" t="e">
        <f>IF(AND(DI54 = 2012,F54 ="1.4"),SUM(#REF!),"")</f>
        <v>#REF!</v>
      </c>
      <c r="EM54" s="156" t="e">
        <f>IF(AND(DI54 = 2012,F54 ="1.5"),SUM(#REF!),"")</f>
        <v>#REF!</v>
      </c>
      <c r="EN54" s="156" t="e">
        <f>IF(AND(DI54 = 2012,F54 ="2.1"),SUM(#REF!),"")</f>
        <v>#REF!</v>
      </c>
      <c r="EO54" s="156" t="e">
        <f>IF(AND(DI54 = 2012,F54 ="2.2"),SUM(#REF!),"")</f>
        <v>#REF!</v>
      </c>
      <c r="EP54" s="156" t="e">
        <f>IF(AND(DI54 = 2012,F54 ="2.3"),SUM(#REF!),"")</f>
        <v>#REF!</v>
      </c>
      <c r="EQ54" s="156" t="e">
        <f>IF(AND(DI54 = 2012,F54 ="2.4"),SUM(#REF!),"")</f>
        <v>#REF!</v>
      </c>
      <c r="ER54" s="156" t="e">
        <f>IF(AND(DI54 = 2012,F54 ="2.5"),SUM(#REF!),"")</f>
        <v>#REF!</v>
      </c>
      <c r="ES54" s="156" t="e">
        <f>IF(AND(DI54 = 2012,F54 ="2.6"),SUM(#REF!),"")</f>
        <v>#REF!</v>
      </c>
      <c r="ET54" s="156" t="e">
        <f>IF(AND(DI54 = 2012,F54 ="2.7"),SUM(#REF!),"")</f>
        <v>#REF!</v>
      </c>
      <c r="EU54" s="156" t="e">
        <f>IF(AND(DI54 = 2012,F54 ="2.8"),SUM(#REF!),"")</f>
        <v>#REF!</v>
      </c>
      <c r="EV54" s="156" t="e">
        <f>IF(AND(DI54 = 2012,F54 ="2.9"),SUM(#REF!),"")</f>
        <v>#REF!</v>
      </c>
      <c r="EW54" s="156" t="e">
        <f>IF(AND(DI54 = 2012,F54 ="2.10"),SUM(#REF!),"")</f>
        <v>#REF!</v>
      </c>
      <c r="EX54" s="156" t="e">
        <f>IF(AND(DI54 = 2012,F54 ="2.11"),SUM(#REF!),"")</f>
        <v>#REF!</v>
      </c>
      <c r="EY54" s="156" t="e">
        <f>IF(AND(DI54 = 2012,F54 ="2.12"),SUM(#REF!),"")</f>
        <v>#REF!</v>
      </c>
      <c r="EZ54" s="156" t="e">
        <f>IF(AND(DI54 = 2012,F54 ="2.13"),SUM(#REF!),"")</f>
        <v>#REF!</v>
      </c>
      <c r="FA54" s="156" t="e">
        <f>IF(AND(DI54 = 2012,F54 ="2.14"),SUM(#REF!),"")</f>
        <v>#REF!</v>
      </c>
      <c r="FB54" s="156" t="e">
        <f>IF(AND(DI54 = 2012,F54 ="2.15"),SUM(#REF!),"")</f>
        <v>#REF!</v>
      </c>
      <c r="FC54" s="156" t="e">
        <f>IF(AND(DI54 = 2012,F54 ="3.1"),SUM(#REF!),"")</f>
        <v>#REF!</v>
      </c>
      <c r="FD54" s="156" t="e">
        <f>IF(AND(DI54 = 2012,F54 ="3.2"),SUM(#REF!),"")</f>
        <v>#REF!</v>
      </c>
      <c r="FE54" s="156" t="e">
        <f>IF(AND(DI54 = 2012,F54 ="3.3"),SUM(#REF!),"")</f>
        <v>#REF!</v>
      </c>
      <c r="FF54" s="156" t="e">
        <f>IF(AND(DI54 = 2012,F54 ="3.4"),SUM(#REF!),"")</f>
        <v>#REF!</v>
      </c>
      <c r="FG54" s="156" t="e">
        <f>IF(AND(DI54 = 2012,F54 ="3.5"),SUM(#REF!),"")</f>
        <v>#REF!</v>
      </c>
    </row>
    <row r="55" spans="1:163" s="175" customFormat="1" ht="12.75" x14ac:dyDescent="0.2">
      <c r="A55" s="163">
        <f t="shared" si="73"/>
        <v>36</v>
      </c>
      <c r="B55" s="146"/>
      <c r="C55" s="147"/>
      <c r="D55" s="148"/>
      <c r="E55" s="149"/>
      <c r="F55" s="150"/>
      <c r="G55" s="148"/>
      <c r="H55" s="148"/>
      <c r="I55" s="172"/>
      <c r="J55" s="152"/>
      <c r="K55" s="153"/>
      <c r="L55" s="154"/>
      <c r="M55" s="155" t="e">
        <f t="shared" si="0"/>
        <v>#REF!</v>
      </c>
      <c r="N55" s="156" t="e">
        <f t="shared" si="1"/>
        <v>#REF!</v>
      </c>
      <c r="O55" s="156" t="e">
        <f t="shared" si="2"/>
        <v>#REF!</v>
      </c>
      <c r="P55" s="156" t="e">
        <f t="shared" si="3"/>
        <v>#REF!</v>
      </c>
      <c r="Q55" s="156" t="e">
        <f t="shared" si="4"/>
        <v>#REF!</v>
      </c>
      <c r="R55" s="156" t="e">
        <f t="shared" si="5"/>
        <v>#REF!</v>
      </c>
      <c r="S55" s="156" t="e">
        <f t="shared" si="6"/>
        <v>#REF!</v>
      </c>
      <c r="T55" s="156" t="e">
        <f t="shared" si="7"/>
        <v>#REF!</v>
      </c>
      <c r="U55" s="156" t="e">
        <f t="shared" si="8"/>
        <v>#REF!</v>
      </c>
      <c r="V55" s="156" t="e">
        <f t="shared" si="9"/>
        <v>#REF!</v>
      </c>
      <c r="W55" s="156" t="e">
        <f t="shared" si="10"/>
        <v>#REF!</v>
      </c>
      <c r="X55" s="156" t="e">
        <f t="shared" si="11"/>
        <v>#REF!</v>
      </c>
      <c r="Y55" s="156" t="e">
        <f t="shared" si="12"/>
        <v>#REF!</v>
      </c>
      <c r="Z55" s="156" t="e">
        <f t="shared" si="13"/>
        <v>#REF!</v>
      </c>
      <c r="AA55" s="156" t="e">
        <f t="shared" si="14"/>
        <v>#REF!</v>
      </c>
      <c r="AB55" s="156" t="e">
        <f t="shared" si="15"/>
        <v>#REF!</v>
      </c>
      <c r="AC55" s="156" t="e">
        <f t="shared" si="16"/>
        <v>#REF!</v>
      </c>
      <c r="AD55" s="156" t="e">
        <f t="shared" si="17"/>
        <v>#REF!</v>
      </c>
      <c r="AE55" s="156" t="e">
        <f>IF(AND(AK55 = 2010,F55 ="2.15"),SUM(#REF!),"0")</f>
        <v>#REF!</v>
      </c>
      <c r="AF55" s="156" t="e">
        <f t="shared" si="18"/>
        <v>#REF!</v>
      </c>
      <c r="AG55" s="156" t="e">
        <f t="shared" si="19"/>
        <v>#REF!</v>
      </c>
      <c r="AH55" s="156" t="e">
        <f t="shared" si="20"/>
        <v>#REF!</v>
      </c>
      <c r="AI55" s="156" t="e">
        <f t="shared" si="21"/>
        <v>#REF!</v>
      </c>
      <c r="AJ55" s="156" t="e">
        <f t="shared" si="22"/>
        <v>#REF!</v>
      </c>
      <c r="AK55" s="157" t="e">
        <f>#REF!</f>
        <v>#REF!</v>
      </c>
      <c r="AL55" s="156" t="e">
        <f>IF(AND(AK55 = 2010,F55 ="1.1"),SUM(#REF!),"")</f>
        <v>#REF!</v>
      </c>
      <c r="AM55" s="156" t="e">
        <f>IF(AND(AK55 = 2010,F55 ="1.2"),SUM(#REF!),"")</f>
        <v>#REF!</v>
      </c>
      <c r="AN55" s="156" t="e">
        <f>IF(AND(AK55 = 2010,F55 ="1.3"),SUM(#REF!),"")</f>
        <v>#REF!</v>
      </c>
      <c r="AO55" s="156" t="e">
        <f>IF(AND(AK55 = 2010,F55 ="1.4"),SUM(#REF!),"")</f>
        <v>#REF!</v>
      </c>
      <c r="AP55" s="156" t="e">
        <f>IF(AND(AK55 = 2010,F55 ="2.1"),SUM(#REF!),"")</f>
        <v>#REF!</v>
      </c>
      <c r="AQ55" s="156" t="e">
        <f>IF(AND(AK55 = 2010,F55 ="2.2"),SUM(#REF!),"")</f>
        <v>#REF!</v>
      </c>
      <c r="AR55" s="156" t="e">
        <f>IF(AND(AK55 = 2010,F55 ="2.3"),SUM(#REF!),"")</f>
        <v>#REF!</v>
      </c>
      <c r="AS55" s="156" t="e">
        <f>IF(AND(AK55 = 2010,F55 ="2.4"),SUM(#REF!),"")</f>
        <v>#REF!</v>
      </c>
      <c r="AT55" s="156" t="e">
        <f>IF(AND(AK55 = 2010,F55 ="2.5"),SUM(#REF!),"")</f>
        <v>#REF!</v>
      </c>
      <c r="AU55" s="156" t="e">
        <f>IF(AND(AK55 = 2010,F55 ="2.6"),SUM(#REF!),"")</f>
        <v>#REF!</v>
      </c>
      <c r="AV55" s="156" t="e">
        <f>IF(AND(AK55 = 2010,F55 ="2.7"),SUM(#REF!),"")</f>
        <v>#REF!</v>
      </c>
      <c r="AW55" s="156" t="e">
        <f>IF(AND(AK55 = 2010,F55 ="2.8"),SUM(#REF!),"")</f>
        <v>#REF!</v>
      </c>
      <c r="AX55" s="156" t="e">
        <f>IF(AND(AK55 = 2010,F55 ="2.9"),SUM(#REF!),"")</f>
        <v>#REF!</v>
      </c>
      <c r="AY55" s="156" t="e">
        <f>IF(AND(AK55 = 2010,F55 ="2.10"),SUM(#REF!),"")</f>
        <v>#REF!</v>
      </c>
      <c r="AZ55" s="156" t="e">
        <f>IF(AND(AK55 = 2010,F55 ="2.11"),SUM(#REF!),"")</f>
        <v>#REF!</v>
      </c>
      <c r="BA55" s="156" t="e">
        <f>IF(AND(AK55 = 2010,F55 ="2.12"),SUM(#REF!),"")</f>
        <v>#REF!</v>
      </c>
      <c r="BB55" s="156" t="e">
        <f>IF(AND(AK55 = 2010,F55 ="2.13"),SUM(#REF!),"")</f>
        <v>#REF!</v>
      </c>
      <c r="BC55" s="156" t="e">
        <f>IF(AND(AK55 = 2010,F55 ="2.14"),SUM(#REF!),"")</f>
        <v>#REF!</v>
      </c>
      <c r="BD55" s="156" t="e">
        <f>IF(AND(AK55 = 2010,F55 ="2.15"),SUM(#REF!),"")</f>
        <v>#REF!</v>
      </c>
      <c r="BE55" s="156" t="e">
        <f>IF(AND(AK55 = 2010,F55 ="3.1"),SUM(#REF!),"")</f>
        <v>#REF!</v>
      </c>
      <c r="BF55" s="156" t="e">
        <f>IF(AND(AK55 = 2010,F55 ="3.2"),SUM(#REF!),"")</f>
        <v>#REF!</v>
      </c>
      <c r="BG55" s="156" t="e">
        <f>IF(AND(AK55 = 2010,F55 ="3.3"),SUM(#REF!),"")</f>
        <v>#REF!</v>
      </c>
      <c r="BH55" s="156" t="e">
        <f>IF(AND(AK55 = 2010,F55 ="3.4"),SUM(#REF!),"")</f>
        <v>#REF!</v>
      </c>
      <c r="BI55" s="156" t="e">
        <f>IF(AND(AK55 = 2010,F55 ="3.5"),SUM(#REF!),"")</f>
        <v>#REF!</v>
      </c>
      <c r="BJ55" s="156" t="e">
        <f>#REF!</f>
        <v>#REF!</v>
      </c>
      <c r="BK55" s="158" t="e">
        <f t="shared" si="23"/>
        <v>#REF!</v>
      </c>
      <c r="BL55" s="158" t="e">
        <f t="shared" si="24"/>
        <v>#REF!</v>
      </c>
      <c r="BM55" s="158" t="e">
        <f t="shared" si="25"/>
        <v>#REF!</v>
      </c>
      <c r="BN55" s="158" t="e">
        <f t="shared" si="26"/>
        <v>#REF!</v>
      </c>
      <c r="BO55" s="158" t="e">
        <f t="shared" si="27"/>
        <v>#REF!</v>
      </c>
      <c r="BP55" s="158" t="e">
        <f t="shared" si="28"/>
        <v>#REF!</v>
      </c>
      <c r="BQ55" s="158" t="e">
        <f t="shared" si="29"/>
        <v>#REF!</v>
      </c>
      <c r="BR55" s="158" t="e">
        <f t="shared" si="30"/>
        <v>#REF!</v>
      </c>
      <c r="BS55" s="158" t="e">
        <f t="shared" si="31"/>
        <v>#REF!</v>
      </c>
      <c r="BT55" s="158" t="e">
        <f t="shared" si="32"/>
        <v>#REF!</v>
      </c>
      <c r="BU55" s="158" t="e">
        <f t="shared" si="33"/>
        <v>#REF!</v>
      </c>
      <c r="BV55" s="158" t="e">
        <f t="shared" si="34"/>
        <v>#REF!</v>
      </c>
      <c r="BW55" s="158" t="e">
        <f t="shared" si="35"/>
        <v>#REF!</v>
      </c>
      <c r="BX55" s="158" t="e">
        <f t="shared" si="36"/>
        <v>#REF!</v>
      </c>
      <c r="BY55" s="158" t="e">
        <f t="shared" si="37"/>
        <v>#REF!</v>
      </c>
      <c r="BZ55" s="158" t="e">
        <f t="shared" si="38"/>
        <v>#REF!</v>
      </c>
      <c r="CA55" s="158" t="e">
        <f t="shared" si="39"/>
        <v>#REF!</v>
      </c>
      <c r="CB55" s="158" t="e">
        <f t="shared" si="40"/>
        <v>#REF!</v>
      </c>
      <c r="CC55" s="158" t="e">
        <f t="shared" si="41"/>
        <v>#REF!</v>
      </c>
      <c r="CD55" s="158" t="e">
        <f t="shared" si="42"/>
        <v>#REF!</v>
      </c>
      <c r="CE55" s="158" t="e">
        <f t="shared" si="43"/>
        <v>#REF!</v>
      </c>
      <c r="CF55" s="158" t="e">
        <f t="shared" si="44"/>
        <v>#REF!</v>
      </c>
      <c r="CG55" s="158" t="e">
        <f t="shared" si="45"/>
        <v>#REF!</v>
      </c>
      <c r="CH55" s="158" t="e">
        <f t="shared" si="46"/>
        <v>#REF!</v>
      </c>
      <c r="CI55" s="159" t="e">
        <f t="shared" si="47"/>
        <v>#REF!</v>
      </c>
      <c r="CJ55" s="160" t="e">
        <f>IF(AND(BJ55 = 2011,F55 ="1.1"),SUM(#REF!),"")</f>
        <v>#REF!</v>
      </c>
      <c r="CK55" s="158" t="e">
        <f>IF(AND(BJ55 = 2011,F55 ="1.2"),SUM(#REF!),"")</f>
        <v>#REF!</v>
      </c>
      <c r="CL55" s="158" t="e">
        <f>IF(AND(BJ55 = 2011,F55 ="1.3"),SUM(#REF!),"")</f>
        <v>#REF!</v>
      </c>
      <c r="CM55" s="158" t="e">
        <f>IF(AND(BJ55 = 2011,F55 ="1.4"),SUM(#REF!),"")</f>
        <v>#REF!</v>
      </c>
      <c r="CN55" s="158" t="e">
        <f>IF(AND(BJ55 = 2011,F55 ="1.5"),SUM(#REF!),"")</f>
        <v>#REF!</v>
      </c>
      <c r="CO55" s="158" t="e">
        <f>IF(AND(BJ55 = 2011,F55 ="2.1"),SUM(#REF!),"")</f>
        <v>#REF!</v>
      </c>
      <c r="CP55" s="158" t="e">
        <f>IF(AND(BJ55 = 2011,F55 ="2.2"),SUM(#REF!),"")</f>
        <v>#REF!</v>
      </c>
      <c r="CQ55" s="158" t="e">
        <f>IF(AND(BJ55 = 2011,F55 ="2.3"),SUM(#REF!),"")</f>
        <v>#REF!</v>
      </c>
      <c r="CR55" s="158" t="e">
        <f>IF(AND(BJ55 = 2011,F55 ="2.4"),SUM(#REF!),"")</f>
        <v>#REF!</v>
      </c>
      <c r="CS55" s="158" t="e">
        <f>IF(AND(BJ55 = 2011,F55 ="2.5"),SUM(#REF!),"")</f>
        <v>#REF!</v>
      </c>
      <c r="CT55" s="158" t="e">
        <f>IF(AND(BJ55 = 2011,F55 ="2.6"),SUM(#REF!),"")</f>
        <v>#REF!</v>
      </c>
      <c r="CU55" s="158" t="e">
        <f>IF(AND(BJ55 = 2011,F55 ="2.7"),SUM(#REF!),"")</f>
        <v>#REF!</v>
      </c>
      <c r="CV55" s="158" t="e">
        <f>IF(AND(BJ55 = 2011,F55 ="2.8"),SUM(#REF!),"")</f>
        <v>#REF!</v>
      </c>
      <c r="CW55" s="158" t="e">
        <f>IF(AND(BJ55 = 2011,F55 ="2.9"),SUM(#REF!),"")</f>
        <v>#REF!</v>
      </c>
      <c r="CX55" s="158" t="e">
        <f>IF(AND(BJ55 = 2011,F55 ="2.10"),SUM(#REF!),"")</f>
        <v>#REF!</v>
      </c>
      <c r="CY55" s="158" t="e">
        <f>IF(AND(BJ55 = 2011,F55 ="2.11"),SUM(#REF!),"")</f>
        <v>#REF!</v>
      </c>
      <c r="CZ55" s="158" t="e">
        <f>IF(AND(BJ55 = 2011,F55 ="2.12"),SUM(#REF!),"")</f>
        <v>#REF!</v>
      </c>
      <c r="DA55" s="158" t="e">
        <f>IF(AND(BJ55 = 2011,F55 ="2.13"),SUM(#REF!),"")</f>
        <v>#REF!</v>
      </c>
      <c r="DB55" s="158" t="e">
        <f>IF(AND(BJ55 = 2011,F55 ="2.14"),SUM(#REF!),"")</f>
        <v>#REF!</v>
      </c>
      <c r="DC55" s="158" t="e">
        <f>IF(AND(BJ55 = 2011,F55 ="2.15"),SUM(#REF!),"")</f>
        <v>#REF!</v>
      </c>
      <c r="DD55" s="158" t="e">
        <f>IF(AND(BJ55 = 2011,F55 ="3.1"),SUM(#REF!),"")</f>
        <v>#REF!</v>
      </c>
      <c r="DE55" s="158" t="e">
        <f>IF(AND(BJ55 = 2011,F55 ="3.2"),SUM(#REF!),"")</f>
        <v>#REF!</v>
      </c>
      <c r="DF55" s="158" t="e">
        <f>IF(AND(BJ55 = 2011,F55 ="3.3"),SUM(#REF!),"")</f>
        <v>#REF!</v>
      </c>
      <c r="DG55" s="158" t="e">
        <f>IF(AND(BJ55 = 2011,F55 ="3.4"),SUM(#REF!),"")</f>
        <v>#REF!</v>
      </c>
      <c r="DH55" s="158" t="e">
        <f>IF(AND(BJ55 = 2011,F55 ="3.5"),SUM(#REF!),"")</f>
        <v>#REF!</v>
      </c>
      <c r="DI55" s="161" t="e">
        <f>#REF!</f>
        <v>#REF!</v>
      </c>
      <c r="DJ55" s="158" t="e">
        <f t="shared" si="48"/>
        <v>#REF!</v>
      </c>
      <c r="DK55" s="158" t="e">
        <f t="shared" si="49"/>
        <v>#REF!</v>
      </c>
      <c r="DL55" s="158" t="e">
        <f t="shared" si="50"/>
        <v>#REF!</v>
      </c>
      <c r="DM55" s="158" t="e">
        <f t="shared" si="51"/>
        <v>#REF!</v>
      </c>
      <c r="DN55" s="158" t="e">
        <f t="shared" si="52"/>
        <v>#REF!</v>
      </c>
      <c r="DO55" s="158" t="e">
        <f t="shared" si="53"/>
        <v>#REF!</v>
      </c>
      <c r="DP55" s="158" t="e">
        <f t="shared" si="54"/>
        <v>#REF!</v>
      </c>
      <c r="DQ55" s="158" t="e">
        <f t="shared" si="55"/>
        <v>#REF!</v>
      </c>
      <c r="DR55" s="158" t="e">
        <f t="shared" si="56"/>
        <v>#REF!</v>
      </c>
      <c r="DS55" s="158" t="e">
        <f t="shared" si="57"/>
        <v>#REF!</v>
      </c>
      <c r="DT55" s="158" t="e">
        <f t="shared" si="58"/>
        <v>#REF!</v>
      </c>
      <c r="DU55" s="158" t="e">
        <f t="shared" si="59"/>
        <v>#REF!</v>
      </c>
      <c r="DV55" s="158" t="e">
        <f t="shared" si="60"/>
        <v>#REF!</v>
      </c>
      <c r="DW55" s="158" t="e">
        <f t="shared" si="61"/>
        <v>#REF!</v>
      </c>
      <c r="DX55" s="158" t="e">
        <f t="shared" si="62"/>
        <v>#REF!</v>
      </c>
      <c r="DY55" s="158" t="e">
        <f t="shared" si="63"/>
        <v>#REF!</v>
      </c>
      <c r="DZ55" s="158" t="e">
        <f t="shared" si="64"/>
        <v>#REF!</v>
      </c>
      <c r="EA55" s="158" t="e">
        <f t="shared" si="65"/>
        <v>#REF!</v>
      </c>
      <c r="EB55" s="158" t="e">
        <f t="shared" si="66"/>
        <v>#REF!</v>
      </c>
      <c r="EC55" s="158" t="e">
        <f t="shared" si="67"/>
        <v>#REF!</v>
      </c>
      <c r="ED55" s="158" t="e">
        <f t="shared" si="68"/>
        <v>#REF!</v>
      </c>
      <c r="EE55" s="158" t="e">
        <f t="shared" si="69"/>
        <v>#REF!</v>
      </c>
      <c r="EF55" s="158" t="e">
        <f t="shared" si="70"/>
        <v>#REF!</v>
      </c>
      <c r="EG55" s="158" t="e">
        <f t="shared" si="71"/>
        <v>#REF!</v>
      </c>
      <c r="EH55" s="159" t="e">
        <f t="shared" si="72"/>
        <v>#REF!</v>
      </c>
      <c r="EI55" s="156" t="e">
        <f>IF(AND(DI55 = 2012,F55 ="1.1"),SUM(#REF!),"")</f>
        <v>#REF!</v>
      </c>
      <c r="EJ55" s="156" t="e">
        <f>IF(AND(DI55 = 2012,F55 ="1.2"),SUM(#REF!),"")</f>
        <v>#REF!</v>
      </c>
      <c r="EK55" s="156" t="e">
        <f>IF(AND(DI55 = 2012,F55 ="1.3"),SUM(#REF!),"")</f>
        <v>#REF!</v>
      </c>
      <c r="EL55" s="156" t="e">
        <f>IF(AND(DI55 = 2012,F55 ="1.4"),SUM(#REF!),"")</f>
        <v>#REF!</v>
      </c>
      <c r="EM55" s="156" t="e">
        <f>IF(AND(DI55 = 2012,F55 ="1.5"),SUM(#REF!),"")</f>
        <v>#REF!</v>
      </c>
      <c r="EN55" s="156" t="e">
        <f>IF(AND(DI55 = 2012,F55 ="2.1"),SUM(#REF!),"")</f>
        <v>#REF!</v>
      </c>
      <c r="EO55" s="156" t="e">
        <f>IF(AND(DI55 = 2012,F55 ="2.2"),SUM(#REF!),"")</f>
        <v>#REF!</v>
      </c>
      <c r="EP55" s="156" t="e">
        <f>IF(AND(DI55 = 2012,F55 ="2.3"),SUM(#REF!),"")</f>
        <v>#REF!</v>
      </c>
      <c r="EQ55" s="156" t="e">
        <f>IF(AND(DI55 = 2012,F55 ="2.4"),SUM(#REF!),"")</f>
        <v>#REF!</v>
      </c>
      <c r="ER55" s="156" t="e">
        <f>IF(AND(DI55 = 2012,F55 ="2.5"),SUM(#REF!),"")</f>
        <v>#REF!</v>
      </c>
      <c r="ES55" s="156" t="e">
        <f>IF(AND(DI55 = 2012,F55 ="2.6"),SUM(#REF!),"")</f>
        <v>#REF!</v>
      </c>
      <c r="ET55" s="156" t="e">
        <f>IF(AND(DI55 = 2012,F55 ="2.7"),SUM(#REF!),"")</f>
        <v>#REF!</v>
      </c>
      <c r="EU55" s="156" t="e">
        <f>IF(AND(DI55 = 2012,F55 ="2.8"),SUM(#REF!),"")</f>
        <v>#REF!</v>
      </c>
      <c r="EV55" s="156" t="e">
        <f>IF(AND(DI55 = 2012,F55 ="2.9"),SUM(#REF!),"")</f>
        <v>#REF!</v>
      </c>
      <c r="EW55" s="156" t="e">
        <f>IF(AND(DI55 = 2012,F55 ="2.10"),SUM(#REF!),"")</f>
        <v>#REF!</v>
      </c>
      <c r="EX55" s="156" t="e">
        <f>IF(AND(DI55 = 2012,F55 ="2.11"),SUM(#REF!),"")</f>
        <v>#REF!</v>
      </c>
      <c r="EY55" s="156" t="e">
        <f>IF(AND(DI55 = 2012,F55 ="2.12"),SUM(#REF!),"")</f>
        <v>#REF!</v>
      </c>
      <c r="EZ55" s="156" t="e">
        <f>IF(AND(DI55 = 2012,F55 ="2.13"),SUM(#REF!),"")</f>
        <v>#REF!</v>
      </c>
      <c r="FA55" s="156" t="e">
        <f>IF(AND(DI55 = 2012,F55 ="2.14"),SUM(#REF!),"")</f>
        <v>#REF!</v>
      </c>
      <c r="FB55" s="156" t="e">
        <f>IF(AND(DI55 = 2012,F55 ="2.15"),SUM(#REF!),"")</f>
        <v>#REF!</v>
      </c>
      <c r="FC55" s="156" t="e">
        <f>IF(AND(DI55 = 2012,F55 ="3.1"),SUM(#REF!),"")</f>
        <v>#REF!</v>
      </c>
      <c r="FD55" s="156" t="e">
        <f>IF(AND(DI55 = 2012,F55 ="3.2"),SUM(#REF!),"")</f>
        <v>#REF!</v>
      </c>
      <c r="FE55" s="156" t="e">
        <f>IF(AND(DI55 = 2012,F55 ="3.3"),SUM(#REF!),"")</f>
        <v>#REF!</v>
      </c>
      <c r="FF55" s="156" t="e">
        <f>IF(AND(DI55 = 2012,F55 ="3.4"),SUM(#REF!),"")</f>
        <v>#REF!</v>
      </c>
      <c r="FG55" s="156" t="e">
        <f>IF(AND(DI55 = 2012,F55 ="3.5"),SUM(#REF!),"")</f>
        <v>#REF!</v>
      </c>
    </row>
    <row r="56" spans="1:163" s="175" customFormat="1" ht="12.75" x14ac:dyDescent="0.2">
      <c r="A56" s="163">
        <f t="shared" si="73"/>
        <v>37</v>
      </c>
      <c r="B56" s="146"/>
      <c r="C56" s="147"/>
      <c r="D56" s="148"/>
      <c r="E56" s="149"/>
      <c r="F56" s="150"/>
      <c r="G56" s="176"/>
      <c r="H56" s="176"/>
      <c r="I56" s="172"/>
      <c r="J56" s="177"/>
      <c r="K56" s="153"/>
      <c r="L56" s="154"/>
      <c r="M56" s="155" t="e">
        <f t="shared" si="0"/>
        <v>#REF!</v>
      </c>
      <c r="N56" s="156" t="e">
        <f t="shared" si="1"/>
        <v>#REF!</v>
      </c>
      <c r="O56" s="156" t="e">
        <f t="shared" si="2"/>
        <v>#REF!</v>
      </c>
      <c r="P56" s="156" t="e">
        <f t="shared" si="3"/>
        <v>#REF!</v>
      </c>
      <c r="Q56" s="156" t="e">
        <f t="shared" si="4"/>
        <v>#REF!</v>
      </c>
      <c r="R56" s="156" t="e">
        <f t="shared" si="5"/>
        <v>#REF!</v>
      </c>
      <c r="S56" s="156" t="e">
        <f t="shared" si="6"/>
        <v>#REF!</v>
      </c>
      <c r="T56" s="156" t="e">
        <f t="shared" si="7"/>
        <v>#REF!</v>
      </c>
      <c r="U56" s="156" t="e">
        <f t="shared" si="8"/>
        <v>#REF!</v>
      </c>
      <c r="V56" s="156" t="e">
        <f t="shared" si="9"/>
        <v>#REF!</v>
      </c>
      <c r="W56" s="156" t="e">
        <f t="shared" si="10"/>
        <v>#REF!</v>
      </c>
      <c r="X56" s="156" t="e">
        <f t="shared" si="11"/>
        <v>#REF!</v>
      </c>
      <c r="Y56" s="156" t="e">
        <f t="shared" si="12"/>
        <v>#REF!</v>
      </c>
      <c r="Z56" s="156" t="e">
        <f t="shared" si="13"/>
        <v>#REF!</v>
      </c>
      <c r="AA56" s="156" t="e">
        <f t="shared" si="14"/>
        <v>#REF!</v>
      </c>
      <c r="AB56" s="156" t="e">
        <f t="shared" si="15"/>
        <v>#REF!</v>
      </c>
      <c r="AC56" s="156" t="e">
        <f t="shared" si="16"/>
        <v>#REF!</v>
      </c>
      <c r="AD56" s="156" t="e">
        <f t="shared" si="17"/>
        <v>#REF!</v>
      </c>
      <c r="AE56" s="156" t="e">
        <f>IF(AND(AK56 = 2010,F56 ="2.15"),SUM(#REF!),"0")</f>
        <v>#REF!</v>
      </c>
      <c r="AF56" s="156" t="e">
        <f t="shared" si="18"/>
        <v>#REF!</v>
      </c>
      <c r="AG56" s="156" t="e">
        <f t="shared" si="19"/>
        <v>#REF!</v>
      </c>
      <c r="AH56" s="156" t="e">
        <f t="shared" si="20"/>
        <v>#REF!</v>
      </c>
      <c r="AI56" s="156" t="e">
        <f t="shared" si="21"/>
        <v>#REF!</v>
      </c>
      <c r="AJ56" s="156" t="e">
        <f t="shared" si="22"/>
        <v>#REF!</v>
      </c>
      <c r="AK56" s="157" t="e">
        <f>#REF!</f>
        <v>#REF!</v>
      </c>
      <c r="AL56" s="156" t="e">
        <f>IF(AND(AK56 = 2010,F56 ="1.1"),SUM(#REF!),"")</f>
        <v>#REF!</v>
      </c>
      <c r="AM56" s="156" t="e">
        <f>IF(AND(AK56 = 2010,F56 ="1.2"),SUM(#REF!),"")</f>
        <v>#REF!</v>
      </c>
      <c r="AN56" s="156" t="e">
        <f>IF(AND(AK56 = 2010,F56 ="1.3"),SUM(#REF!),"")</f>
        <v>#REF!</v>
      </c>
      <c r="AO56" s="156" t="e">
        <f>IF(AND(AK56 = 2010,F56 ="1.4"),SUM(#REF!),"")</f>
        <v>#REF!</v>
      </c>
      <c r="AP56" s="156" t="e">
        <f>IF(AND(AK56 = 2010,F56 ="2.1"),SUM(#REF!),"")</f>
        <v>#REF!</v>
      </c>
      <c r="AQ56" s="156" t="e">
        <f>IF(AND(AK56 = 2010,F56 ="2.2"),SUM(#REF!),"")</f>
        <v>#REF!</v>
      </c>
      <c r="AR56" s="156" t="e">
        <f>IF(AND(AK56 = 2010,F56 ="2.3"),SUM(#REF!),"")</f>
        <v>#REF!</v>
      </c>
      <c r="AS56" s="156" t="e">
        <f>IF(AND(AK56 = 2010,F56 ="2.4"),SUM(#REF!),"")</f>
        <v>#REF!</v>
      </c>
      <c r="AT56" s="156" t="e">
        <f>IF(AND(AK56 = 2010,F56 ="2.5"),SUM(#REF!),"")</f>
        <v>#REF!</v>
      </c>
      <c r="AU56" s="156" t="e">
        <f>IF(AND(AK56 = 2010,F56 ="2.6"),SUM(#REF!),"")</f>
        <v>#REF!</v>
      </c>
      <c r="AV56" s="156" t="e">
        <f>IF(AND(AK56 = 2010,F56 ="2.7"),SUM(#REF!),"")</f>
        <v>#REF!</v>
      </c>
      <c r="AW56" s="156" t="e">
        <f>IF(AND(AK56 = 2010,F56 ="2.8"),SUM(#REF!),"")</f>
        <v>#REF!</v>
      </c>
      <c r="AX56" s="156" t="e">
        <f>IF(AND(AK56 = 2010,F56 ="2.9"),SUM(#REF!),"")</f>
        <v>#REF!</v>
      </c>
      <c r="AY56" s="156" t="e">
        <f>IF(AND(AK56 = 2010,F56 ="2.10"),SUM(#REF!),"")</f>
        <v>#REF!</v>
      </c>
      <c r="AZ56" s="156" t="e">
        <f>IF(AND(AK56 = 2010,F56 ="2.11"),SUM(#REF!),"")</f>
        <v>#REF!</v>
      </c>
      <c r="BA56" s="156" t="e">
        <f>IF(AND(AK56 = 2010,F56 ="2.12"),SUM(#REF!),"")</f>
        <v>#REF!</v>
      </c>
      <c r="BB56" s="156" t="e">
        <f>IF(AND(AK56 = 2010,F56 ="2.13"),SUM(#REF!),"")</f>
        <v>#REF!</v>
      </c>
      <c r="BC56" s="156" t="e">
        <f>IF(AND(AK56 = 2010,F56 ="2.14"),SUM(#REF!),"")</f>
        <v>#REF!</v>
      </c>
      <c r="BD56" s="156" t="e">
        <f>IF(AND(AK56 = 2010,F56 ="2.15"),SUM(#REF!),"")</f>
        <v>#REF!</v>
      </c>
      <c r="BE56" s="156" t="e">
        <f>IF(AND(AK56 = 2010,F56 ="3.1"),SUM(#REF!),"")</f>
        <v>#REF!</v>
      </c>
      <c r="BF56" s="156" t="e">
        <f>IF(AND(AK56 = 2010,F56 ="3.2"),SUM(#REF!),"")</f>
        <v>#REF!</v>
      </c>
      <c r="BG56" s="156" t="e">
        <f>IF(AND(AK56 = 2010,F56 ="3.3"),SUM(#REF!),"")</f>
        <v>#REF!</v>
      </c>
      <c r="BH56" s="156" t="e">
        <f>IF(AND(AK56 = 2010,F56 ="3.4"),SUM(#REF!),"")</f>
        <v>#REF!</v>
      </c>
      <c r="BI56" s="156" t="e">
        <f>IF(AND(AK56 = 2010,F56 ="3.5"),SUM(#REF!),"")</f>
        <v>#REF!</v>
      </c>
      <c r="BJ56" s="156" t="e">
        <f>#REF!</f>
        <v>#REF!</v>
      </c>
      <c r="BK56" s="158" t="e">
        <f t="shared" si="23"/>
        <v>#REF!</v>
      </c>
      <c r="BL56" s="158" t="e">
        <f t="shared" si="24"/>
        <v>#REF!</v>
      </c>
      <c r="BM56" s="158" t="e">
        <f t="shared" si="25"/>
        <v>#REF!</v>
      </c>
      <c r="BN56" s="158" t="e">
        <f t="shared" si="26"/>
        <v>#REF!</v>
      </c>
      <c r="BO56" s="158" t="e">
        <f t="shared" si="27"/>
        <v>#REF!</v>
      </c>
      <c r="BP56" s="158" t="e">
        <f t="shared" si="28"/>
        <v>#REF!</v>
      </c>
      <c r="BQ56" s="158" t="e">
        <f t="shared" si="29"/>
        <v>#REF!</v>
      </c>
      <c r="BR56" s="158" t="e">
        <f t="shared" si="30"/>
        <v>#REF!</v>
      </c>
      <c r="BS56" s="158" t="e">
        <f t="shared" si="31"/>
        <v>#REF!</v>
      </c>
      <c r="BT56" s="158" t="e">
        <f t="shared" si="32"/>
        <v>#REF!</v>
      </c>
      <c r="BU56" s="158" t="e">
        <f t="shared" si="33"/>
        <v>#REF!</v>
      </c>
      <c r="BV56" s="158" t="e">
        <f t="shared" si="34"/>
        <v>#REF!</v>
      </c>
      <c r="BW56" s="158" t="e">
        <f t="shared" si="35"/>
        <v>#REF!</v>
      </c>
      <c r="BX56" s="158" t="e">
        <f t="shared" si="36"/>
        <v>#REF!</v>
      </c>
      <c r="BY56" s="158" t="e">
        <f t="shared" si="37"/>
        <v>#REF!</v>
      </c>
      <c r="BZ56" s="158" t="e">
        <f t="shared" si="38"/>
        <v>#REF!</v>
      </c>
      <c r="CA56" s="158" t="e">
        <f t="shared" si="39"/>
        <v>#REF!</v>
      </c>
      <c r="CB56" s="158" t="e">
        <f t="shared" si="40"/>
        <v>#REF!</v>
      </c>
      <c r="CC56" s="158" t="e">
        <f t="shared" si="41"/>
        <v>#REF!</v>
      </c>
      <c r="CD56" s="158" t="e">
        <f t="shared" si="42"/>
        <v>#REF!</v>
      </c>
      <c r="CE56" s="158" t="e">
        <f t="shared" si="43"/>
        <v>#REF!</v>
      </c>
      <c r="CF56" s="158" t="e">
        <f t="shared" si="44"/>
        <v>#REF!</v>
      </c>
      <c r="CG56" s="158" t="e">
        <f t="shared" si="45"/>
        <v>#REF!</v>
      </c>
      <c r="CH56" s="158" t="e">
        <f t="shared" si="46"/>
        <v>#REF!</v>
      </c>
      <c r="CI56" s="159" t="e">
        <f t="shared" si="47"/>
        <v>#REF!</v>
      </c>
      <c r="CJ56" s="160" t="e">
        <f>IF(AND(BJ56 = 2011,F56 ="1.1"),SUM(#REF!),"")</f>
        <v>#REF!</v>
      </c>
      <c r="CK56" s="158" t="e">
        <f>IF(AND(BJ56 = 2011,F56 ="1.2"),SUM(#REF!),"")</f>
        <v>#REF!</v>
      </c>
      <c r="CL56" s="158" t="e">
        <f>IF(AND(BJ56 = 2011,F56 ="1.3"),SUM(#REF!),"")</f>
        <v>#REF!</v>
      </c>
      <c r="CM56" s="158" t="e">
        <f>IF(AND(BJ56 = 2011,F56 ="1.4"),SUM(#REF!),"")</f>
        <v>#REF!</v>
      </c>
      <c r="CN56" s="158" t="e">
        <f>IF(AND(BJ56 = 2011,F56 ="1.5"),SUM(#REF!),"")</f>
        <v>#REF!</v>
      </c>
      <c r="CO56" s="158" t="e">
        <f>IF(AND(BJ56 = 2011,F56 ="2.1"),SUM(#REF!),"")</f>
        <v>#REF!</v>
      </c>
      <c r="CP56" s="158" t="e">
        <f>IF(AND(BJ56 = 2011,F56 ="2.2"),SUM(#REF!),"")</f>
        <v>#REF!</v>
      </c>
      <c r="CQ56" s="158" t="e">
        <f>IF(AND(BJ56 = 2011,F56 ="2.3"),SUM(#REF!),"")</f>
        <v>#REF!</v>
      </c>
      <c r="CR56" s="158" t="e">
        <f>IF(AND(BJ56 = 2011,F56 ="2.4"),SUM(#REF!),"")</f>
        <v>#REF!</v>
      </c>
      <c r="CS56" s="158" t="e">
        <f>IF(AND(BJ56 = 2011,F56 ="2.5"),SUM(#REF!),"")</f>
        <v>#REF!</v>
      </c>
      <c r="CT56" s="158" t="e">
        <f>IF(AND(BJ56 = 2011,F56 ="2.6"),SUM(#REF!),"")</f>
        <v>#REF!</v>
      </c>
      <c r="CU56" s="158" t="e">
        <f>IF(AND(BJ56 = 2011,F56 ="2.7"),SUM(#REF!),"")</f>
        <v>#REF!</v>
      </c>
      <c r="CV56" s="158" t="e">
        <f>IF(AND(BJ56 = 2011,F56 ="2.8"),SUM(#REF!),"")</f>
        <v>#REF!</v>
      </c>
      <c r="CW56" s="158" t="e">
        <f>IF(AND(BJ56 = 2011,F56 ="2.9"),SUM(#REF!),"")</f>
        <v>#REF!</v>
      </c>
      <c r="CX56" s="158" t="e">
        <f>IF(AND(BJ56 = 2011,F56 ="2.10"),SUM(#REF!),"")</f>
        <v>#REF!</v>
      </c>
      <c r="CY56" s="158" t="e">
        <f>IF(AND(BJ56 = 2011,F56 ="2.11"),SUM(#REF!),"")</f>
        <v>#REF!</v>
      </c>
      <c r="CZ56" s="158" t="e">
        <f>IF(AND(BJ56 = 2011,F56 ="2.12"),SUM(#REF!),"")</f>
        <v>#REF!</v>
      </c>
      <c r="DA56" s="158" t="e">
        <f>IF(AND(BJ56 = 2011,F56 ="2.13"),SUM(#REF!),"")</f>
        <v>#REF!</v>
      </c>
      <c r="DB56" s="158" t="e">
        <f>IF(AND(BJ56 = 2011,F56 ="2.14"),SUM(#REF!),"")</f>
        <v>#REF!</v>
      </c>
      <c r="DC56" s="158" t="e">
        <f>IF(AND(BJ56 = 2011,F56 ="2.15"),SUM(#REF!),"")</f>
        <v>#REF!</v>
      </c>
      <c r="DD56" s="158" t="e">
        <f>IF(AND(BJ56 = 2011,F56 ="3.1"),SUM(#REF!),"")</f>
        <v>#REF!</v>
      </c>
      <c r="DE56" s="158" t="e">
        <f>IF(AND(BJ56 = 2011,F56 ="3.2"),SUM(#REF!),"")</f>
        <v>#REF!</v>
      </c>
      <c r="DF56" s="158" t="e">
        <f>IF(AND(BJ56 = 2011,F56 ="3.3"),SUM(#REF!),"")</f>
        <v>#REF!</v>
      </c>
      <c r="DG56" s="158" t="e">
        <f>IF(AND(BJ56 = 2011,F56 ="3.4"),SUM(#REF!),"")</f>
        <v>#REF!</v>
      </c>
      <c r="DH56" s="158" t="e">
        <f>IF(AND(BJ56 = 2011,F56 ="3.5"),SUM(#REF!),"")</f>
        <v>#REF!</v>
      </c>
      <c r="DI56" s="161" t="e">
        <f>#REF!</f>
        <v>#REF!</v>
      </c>
      <c r="DJ56" s="158" t="e">
        <f t="shared" si="48"/>
        <v>#REF!</v>
      </c>
      <c r="DK56" s="158" t="e">
        <f t="shared" si="49"/>
        <v>#REF!</v>
      </c>
      <c r="DL56" s="158" t="e">
        <f t="shared" si="50"/>
        <v>#REF!</v>
      </c>
      <c r="DM56" s="158" t="e">
        <f t="shared" si="51"/>
        <v>#REF!</v>
      </c>
      <c r="DN56" s="158" t="e">
        <f t="shared" si="52"/>
        <v>#REF!</v>
      </c>
      <c r="DO56" s="158" t="e">
        <f t="shared" si="53"/>
        <v>#REF!</v>
      </c>
      <c r="DP56" s="158" t="e">
        <f t="shared" si="54"/>
        <v>#REF!</v>
      </c>
      <c r="DQ56" s="158" t="e">
        <f t="shared" si="55"/>
        <v>#REF!</v>
      </c>
      <c r="DR56" s="158" t="e">
        <f t="shared" si="56"/>
        <v>#REF!</v>
      </c>
      <c r="DS56" s="158" t="e">
        <f t="shared" si="57"/>
        <v>#REF!</v>
      </c>
      <c r="DT56" s="158" t="e">
        <f t="shared" si="58"/>
        <v>#REF!</v>
      </c>
      <c r="DU56" s="158" t="e">
        <f t="shared" si="59"/>
        <v>#REF!</v>
      </c>
      <c r="DV56" s="158" t="e">
        <f t="shared" si="60"/>
        <v>#REF!</v>
      </c>
      <c r="DW56" s="158" t="e">
        <f t="shared" si="61"/>
        <v>#REF!</v>
      </c>
      <c r="DX56" s="158" t="e">
        <f t="shared" si="62"/>
        <v>#REF!</v>
      </c>
      <c r="DY56" s="158" t="e">
        <f t="shared" si="63"/>
        <v>#REF!</v>
      </c>
      <c r="DZ56" s="158" t="e">
        <f t="shared" si="64"/>
        <v>#REF!</v>
      </c>
      <c r="EA56" s="158" t="e">
        <f t="shared" si="65"/>
        <v>#REF!</v>
      </c>
      <c r="EB56" s="158" t="e">
        <f t="shared" si="66"/>
        <v>#REF!</v>
      </c>
      <c r="EC56" s="158" t="e">
        <f t="shared" si="67"/>
        <v>#REF!</v>
      </c>
      <c r="ED56" s="158" t="e">
        <f t="shared" si="68"/>
        <v>#REF!</v>
      </c>
      <c r="EE56" s="158" t="e">
        <f t="shared" si="69"/>
        <v>#REF!</v>
      </c>
      <c r="EF56" s="158" t="e">
        <f t="shared" si="70"/>
        <v>#REF!</v>
      </c>
      <c r="EG56" s="158" t="e">
        <f t="shared" si="71"/>
        <v>#REF!</v>
      </c>
      <c r="EH56" s="159" t="e">
        <f t="shared" si="72"/>
        <v>#REF!</v>
      </c>
      <c r="EI56" s="156" t="e">
        <f>IF(AND(DI56 = 2012,F56 ="1.1"),SUM(#REF!),"")</f>
        <v>#REF!</v>
      </c>
      <c r="EJ56" s="156" t="e">
        <f>IF(AND(DI56 = 2012,F56 ="1.2"),SUM(#REF!),"")</f>
        <v>#REF!</v>
      </c>
      <c r="EK56" s="156" t="e">
        <f>IF(AND(DI56 = 2012,F56 ="1.3"),SUM(#REF!),"")</f>
        <v>#REF!</v>
      </c>
      <c r="EL56" s="156" t="e">
        <f>IF(AND(DI56 = 2012,F56 ="1.4"),SUM(#REF!),"")</f>
        <v>#REF!</v>
      </c>
      <c r="EM56" s="156" t="e">
        <f>IF(AND(DI56 = 2012,F56 ="1.5"),SUM(#REF!),"")</f>
        <v>#REF!</v>
      </c>
      <c r="EN56" s="156" t="e">
        <f>IF(AND(DI56 = 2012,F56 ="2.1"),SUM(#REF!),"")</f>
        <v>#REF!</v>
      </c>
      <c r="EO56" s="156" t="e">
        <f>IF(AND(DI56 = 2012,F56 ="2.2"),SUM(#REF!),"")</f>
        <v>#REF!</v>
      </c>
      <c r="EP56" s="156" t="e">
        <f>IF(AND(DI56 = 2012,F56 ="2.3"),SUM(#REF!),"")</f>
        <v>#REF!</v>
      </c>
      <c r="EQ56" s="156" t="e">
        <f>IF(AND(DI56 = 2012,F56 ="2.4"),SUM(#REF!),"")</f>
        <v>#REF!</v>
      </c>
      <c r="ER56" s="156" t="e">
        <f>IF(AND(DI56 = 2012,F56 ="2.5"),SUM(#REF!),"")</f>
        <v>#REF!</v>
      </c>
      <c r="ES56" s="156" t="e">
        <f>IF(AND(DI56 = 2012,F56 ="2.6"),SUM(#REF!),"")</f>
        <v>#REF!</v>
      </c>
      <c r="ET56" s="156" t="e">
        <f>IF(AND(DI56 = 2012,F56 ="2.7"),SUM(#REF!),"")</f>
        <v>#REF!</v>
      </c>
      <c r="EU56" s="156" t="e">
        <f>IF(AND(DI56 = 2012,F56 ="2.8"),SUM(#REF!),"")</f>
        <v>#REF!</v>
      </c>
      <c r="EV56" s="156" t="e">
        <f>IF(AND(DI56 = 2012,F56 ="2.9"),SUM(#REF!),"")</f>
        <v>#REF!</v>
      </c>
      <c r="EW56" s="156" t="e">
        <f>IF(AND(DI56 = 2012,F56 ="2.10"),SUM(#REF!),"")</f>
        <v>#REF!</v>
      </c>
      <c r="EX56" s="156" t="e">
        <f>IF(AND(DI56 = 2012,F56 ="2.11"),SUM(#REF!),"")</f>
        <v>#REF!</v>
      </c>
      <c r="EY56" s="156" t="e">
        <f>IF(AND(DI56 = 2012,F56 ="2.12"),SUM(#REF!),"")</f>
        <v>#REF!</v>
      </c>
      <c r="EZ56" s="156" t="e">
        <f>IF(AND(DI56 = 2012,F56 ="2.13"),SUM(#REF!),"")</f>
        <v>#REF!</v>
      </c>
      <c r="FA56" s="156" t="e">
        <f>IF(AND(DI56 = 2012,F56 ="2.14"),SUM(#REF!),"")</f>
        <v>#REF!</v>
      </c>
      <c r="FB56" s="156" t="e">
        <f>IF(AND(DI56 = 2012,F56 ="2.15"),SUM(#REF!),"")</f>
        <v>#REF!</v>
      </c>
      <c r="FC56" s="156" t="e">
        <f>IF(AND(DI56 = 2012,F56 ="3.1"),SUM(#REF!),"")</f>
        <v>#REF!</v>
      </c>
      <c r="FD56" s="156" t="e">
        <f>IF(AND(DI56 = 2012,F56 ="3.2"),SUM(#REF!),"")</f>
        <v>#REF!</v>
      </c>
      <c r="FE56" s="156" t="e">
        <f>IF(AND(DI56 = 2012,F56 ="3.3"),SUM(#REF!),"")</f>
        <v>#REF!</v>
      </c>
      <c r="FF56" s="156" t="e">
        <f>IF(AND(DI56 = 2012,F56 ="3.4"),SUM(#REF!),"")</f>
        <v>#REF!</v>
      </c>
      <c r="FG56" s="156" t="e">
        <f>IF(AND(DI56 = 2012,F56 ="3.5"),SUM(#REF!),"")</f>
        <v>#REF!</v>
      </c>
    </row>
    <row r="57" spans="1:163" s="175" customFormat="1" ht="12.75" x14ac:dyDescent="0.2">
      <c r="A57" s="163">
        <f t="shared" si="73"/>
        <v>38</v>
      </c>
      <c r="B57" s="146"/>
      <c r="C57" s="147"/>
      <c r="D57" s="148"/>
      <c r="E57" s="149"/>
      <c r="F57" s="150"/>
      <c r="G57" s="176"/>
      <c r="H57" s="176"/>
      <c r="I57" s="172"/>
      <c r="J57" s="177"/>
      <c r="K57" s="153"/>
      <c r="L57" s="154"/>
      <c r="M57" s="155"/>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7"/>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9"/>
      <c r="CJ57" s="160"/>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61"/>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9"/>
      <c r="EI57" s="156"/>
      <c r="EJ57" s="156"/>
      <c r="EK57" s="156"/>
      <c r="EL57" s="156"/>
      <c r="EM57" s="156"/>
      <c r="EN57" s="156"/>
      <c r="EO57" s="156"/>
      <c r="EP57" s="156"/>
      <c r="EQ57" s="156"/>
      <c r="ER57" s="156"/>
      <c r="ES57" s="156"/>
      <c r="ET57" s="156"/>
      <c r="EU57" s="156"/>
      <c r="EV57" s="156"/>
      <c r="EW57" s="156"/>
      <c r="EX57" s="156"/>
      <c r="EY57" s="156"/>
      <c r="EZ57" s="156"/>
      <c r="FA57" s="156"/>
      <c r="FB57" s="156"/>
      <c r="FC57" s="156"/>
      <c r="FD57" s="156"/>
      <c r="FE57" s="156"/>
      <c r="FF57" s="156"/>
      <c r="FG57" s="156"/>
    </row>
    <row r="58" spans="1:163" s="175" customFormat="1" ht="12.75" x14ac:dyDescent="0.2">
      <c r="A58" s="163">
        <f t="shared" si="73"/>
        <v>39</v>
      </c>
      <c r="B58" s="146"/>
      <c r="C58" s="147"/>
      <c r="D58" s="148"/>
      <c r="E58" s="149"/>
      <c r="F58" s="150"/>
      <c r="G58" s="176"/>
      <c r="H58" s="176"/>
      <c r="I58" s="172"/>
      <c r="J58" s="177"/>
      <c r="K58" s="153"/>
      <c r="L58" s="154"/>
      <c r="M58" s="155"/>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7"/>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9"/>
      <c r="CJ58" s="160"/>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61"/>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9"/>
      <c r="EI58" s="156"/>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row>
    <row r="59" spans="1:163" s="175" customFormat="1" ht="12.75" x14ac:dyDescent="0.2">
      <c r="A59" s="163">
        <f t="shared" si="73"/>
        <v>40</v>
      </c>
      <c r="B59" s="146"/>
      <c r="C59" s="147"/>
      <c r="D59" s="148"/>
      <c r="E59" s="149"/>
      <c r="F59" s="150"/>
      <c r="G59" s="176"/>
      <c r="H59" s="176"/>
      <c r="I59" s="172"/>
      <c r="J59" s="177"/>
      <c r="K59" s="153"/>
      <c r="L59" s="154"/>
      <c r="M59" s="155"/>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7"/>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9"/>
      <c r="CJ59" s="160"/>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61"/>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9"/>
      <c r="EI59" s="156"/>
      <c r="EJ59" s="156"/>
      <c r="EK59" s="156"/>
      <c r="EL59" s="156"/>
      <c r="EM59" s="156"/>
      <c r="EN59" s="156"/>
      <c r="EO59" s="156"/>
      <c r="EP59" s="156"/>
      <c r="EQ59" s="156"/>
      <c r="ER59" s="156"/>
      <c r="ES59" s="156"/>
      <c r="ET59" s="156"/>
      <c r="EU59" s="156"/>
      <c r="EV59" s="156"/>
      <c r="EW59" s="156"/>
      <c r="EX59" s="156"/>
      <c r="EY59" s="156"/>
      <c r="EZ59" s="156"/>
      <c r="FA59" s="156"/>
      <c r="FB59" s="156"/>
      <c r="FC59" s="156"/>
      <c r="FD59" s="156"/>
      <c r="FE59" s="156"/>
      <c r="FF59" s="156"/>
      <c r="FG59" s="156"/>
    </row>
    <row r="60" spans="1:163" s="175" customFormat="1" ht="12.75" x14ac:dyDescent="0.2">
      <c r="A60" s="163">
        <f t="shared" si="73"/>
        <v>41</v>
      </c>
      <c r="B60" s="146"/>
      <c r="C60" s="147"/>
      <c r="D60" s="148"/>
      <c r="E60" s="149"/>
      <c r="F60" s="150"/>
      <c r="G60" s="176"/>
      <c r="H60" s="176"/>
      <c r="I60" s="172"/>
      <c r="J60" s="177"/>
      <c r="K60" s="153"/>
      <c r="L60" s="154"/>
      <c r="M60" s="155" t="e">
        <f>IF(AND(AK60 = 2010,F60 ="1.1"),SUM(K60),"")</f>
        <v>#REF!</v>
      </c>
      <c r="N60" s="156" t="e">
        <f>IF(AND(AK60 = 2010,F60 ="1.2"),SUM(K60),"")</f>
        <v>#REF!</v>
      </c>
      <c r="O60" s="156" t="e">
        <f>IF(AND(AK60 = 2010,F60 ="1.3"),SUM(K60),"")</f>
        <v>#REF!</v>
      </c>
      <c r="P60" s="156" t="e">
        <f>IF(AND(AK60 = 2010,F60 ="1.4"),SUM(K60),"")</f>
        <v>#REF!</v>
      </c>
      <c r="Q60" s="156" t="e">
        <f>IF(AND(AK60 = 2010,F60 ="2.1"),SUM(K60),"")</f>
        <v>#REF!</v>
      </c>
      <c r="R60" s="156" t="e">
        <f>IF(AND(AK60 = 2010,F60 ="2.2"),SUM(K60),"")</f>
        <v>#REF!</v>
      </c>
      <c r="S60" s="156" t="e">
        <f>IF(AND(AK60 = 2010,F60 ="2.3"),SUM(K60),"")</f>
        <v>#REF!</v>
      </c>
      <c r="T60" s="156" t="e">
        <f>IF(AND(AK60 = 2010,F60 ="2.4"),SUM(K60),"")</f>
        <v>#REF!</v>
      </c>
      <c r="U60" s="156" t="e">
        <f>IF(AND(AK60 = 2010,F60 ="2.5"),SUM(K60),"")</f>
        <v>#REF!</v>
      </c>
      <c r="V60" s="156" t="e">
        <f>IF(AND(AK60 = 2010,F60 ="2.6"),SUM(K60),"")</f>
        <v>#REF!</v>
      </c>
      <c r="W60" s="156" t="e">
        <f>IF(AND(AK60 = 2010,F60 ="2.7"),SUM(K60),"")</f>
        <v>#REF!</v>
      </c>
      <c r="X60" s="156" t="e">
        <f>IF(AND(AK60 = 2010,F60 ="2.8"),SUM(K60),"")</f>
        <v>#REF!</v>
      </c>
      <c r="Y60" s="156" t="e">
        <f>IF(AND(AK60 = 2010,F60 ="2.9"),SUM(K60),"")</f>
        <v>#REF!</v>
      </c>
      <c r="Z60" s="156" t="e">
        <f>IF(AND(AK60 = 2010,F60 ="2.10"),SUM(K60),"")</f>
        <v>#REF!</v>
      </c>
      <c r="AA60" s="156" t="e">
        <f>IF(AND(AK60 = 2010,F60 ="2.11"),SUM(K60),"")</f>
        <v>#REF!</v>
      </c>
      <c r="AB60" s="156" t="e">
        <f>IF(AND(AK60 = 2010,F60 ="2.12"),SUM(K60),"")</f>
        <v>#REF!</v>
      </c>
      <c r="AC60" s="156" t="e">
        <f>IF(AND(AK60 = 2010,F60 ="2.13"),SUM(K60),"")</f>
        <v>#REF!</v>
      </c>
      <c r="AD60" s="156" t="e">
        <f>IF(AND(AK60 = 2010,F60 ="2.14"),SUM(K60),"")</f>
        <v>#REF!</v>
      </c>
      <c r="AE60" s="156" t="e">
        <f>IF(AND(AK60 = 2010,F60 ="2.15"),SUM(#REF!),"0")</f>
        <v>#REF!</v>
      </c>
      <c r="AF60" s="156" t="e">
        <f>IF(AND(AK60 = 2010,F60 ="3.1"),SUM(K60),"0")</f>
        <v>#REF!</v>
      </c>
      <c r="AG60" s="156" t="e">
        <f>IF(AND(AK60 = 2010,F60 ="3.2"),SUM(K60),"0")</f>
        <v>#REF!</v>
      </c>
      <c r="AH60" s="156" t="e">
        <f>IF(AND(AK60 = 2010,F60 ="3.3"),SUM(K60),"0")</f>
        <v>#REF!</v>
      </c>
      <c r="AI60" s="156" t="e">
        <f>IF(AND(AK60 = 2010,F60 ="3.4"),SUM(K60),"0")</f>
        <v>#REF!</v>
      </c>
      <c r="AJ60" s="156" t="e">
        <f>IF(AND(AK60 = 2010,F60 ="3.5"),SUM(K60),"0")</f>
        <v>#REF!</v>
      </c>
      <c r="AK60" s="157" t="e">
        <f>#REF!</f>
        <v>#REF!</v>
      </c>
      <c r="AL60" s="156" t="e">
        <f>IF(AND(AK60 = 2010,F60 ="1.1"),SUM(#REF!),"")</f>
        <v>#REF!</v>
      </c>
      <c r="AM60" s="156" t="e">
        <f>IF(AND(AK60 = 2010,F60 ="1.2"),SUM(#REF!),"")</f>
        <v>#REF!</v>
      </c>
      <c r="AN60" s="156" t="e">
        <f>IF(AND(AK60 = 2010,F60 ="1.3"),SUM(#REF!),"")</f>
        <v>#REF!</v>
      </c>
      <c r="AO60" s="156" t="e">
        <f>IF(AND(AK60 = 2010,F60 ="1.4"),SUM(#REF!),"")</f>
        <v>#REF!</v>
      </c>
      <c r="AP60" s="156" t="e">
        <f>IF(AND(AK60 = 2010,F60 ="2.1"),SUM(#REF!),"")</f>
        <v>#REF!</v>
      </c>
      <c r="AQ60" s="156" t="e">
        <f>IF(AND(AK60 = 2010,F60 ="2.2"),SUM(#REF!),"")</f>
        <v>#REF!</v>
      </c>
      <c r="AR60" s="156" t="e">
        <f>IF(AND(AK60 = 2010,F60 ="2.3"),SUM(#REF!),"")</f>
        <v>#REF!</v>
      </c>
      <c r="AS60" s="156" t="e">
        <f>IF(AND(AK60 = 2010,F60 ="2.4"),SUM(#REF!),"")</f>
        <v>#REF!</v>
      </c>
      <c r="AT60" s="156" t="e">
        <f>IF(AND(AK60 = 2010,F60 ="2.5"),SUM(#REF!),"")</f>
        <v>#REF!</v>
      </c>
      <c r="AU60" s="156" t="e">
        <f>IF(AND(AK60 = 2010,F60 ="2.6"),SUM(#REF!),"")</f>
        <v>#REF!</v>
      </c>
      <c r="AV60" s="156" t="e">
        <f>IF(AND(AK60 = 2010,F60 ="2.7"),SUM(#REF!),"")</f>
        <v>#REF!</v>
      </c>
      <c r="AW60" s="156" t="e">
        <f>IF(AND(AK60 = 2010,F60 ="2.8"),SUM(#REF!),"")</f>
        <v>#REF!</v>
      </c>
      <c r="AX60" s="156" t="e">
        <f>IF(AND(AK60 = 2010,F60 ="2.9"),SUM(#REF!),"")</f>
        <v>#REF!</v>
      </c>
      <c r="AY60" s="156" t="e">
        <f>IF(AND(AK60 = 2010,F60 ="2.10"),SUM(#REF!),"")</f>
        <v>#REF!</v>
      </c>
      <c r="AZ60" s="156" t="e">
        <f>IF(AND(AK60 = 2010,F60 ="2.11"),SUM(#REF!),"")</f>
        <v>#REF!</v>
      </c>
      <c r="BA60" s="156" t="e">
        <f>IF(AND(AK60 = 2010,F60 ="2.12"),SUM(#REF!),"")</f>
        <v>#REF!</v>
      </c>
      <c r="BB60" s="156" t="e">
        <f>IF(AND(AK60 = 2010,F60 ="2.13"),SUM(#REF!),"")</f>
        <v>#REF!</v>
      </c>
      <c r="BC60" s="156" t="e">
        <f>IF(AND(AK60 = 2010,F60 ="2.14"),SUM(#REF!),"")</f>
        <v>#REF!</v>
      </c>
      <c r="BD60" s="156" t="e">
        <f>IF(AND(AK60 = 2010,F60 ="2.15"),SUM(#REF!),"")</f>
        <v>#REF!</v>
      </c>
      <c r="BE60" s="156" t="e">
        <f>IF(AND(AK60 = 2010,F60 ="3.1"),SUM(#REF!),"")</f>
        <v>#REF!</v>
      </c>
      <c r="BF60" s="156" t="e">
        <f>IF(AND(AK60 = 2010,F60 ="3.2"),SUM(#REF!),"")</f>
        <v>#REF!</v>
      </c>
      <c r="BG60" s="156" t="e">
        <f>IF(AND(AK60 = 2010,F60 ="3.3"),SUM(#REF!),"")</f>
        <v>#REF!</v>
      </c>
      <c r="BH60" s="156" t="e">
        <f>IF(AND(AK60 = 2010,F60 ="3.4"),SUM(#REF!),"")</f>
        <v>#REF!</v>
      </c>
      <c r="BI60" s="156" t="e">
        <f>IF(AND(AK60 = 2010,F60 ="3.5"),SUM(#REF!),"")</f>
        <v>#REF!</v>
      </c>
      <c r="BJ60" s="156" t="e">
        <f>#REF!</f>
        <v>#REF!</v>
      </c>
      <c r="BK60" s="158" t="e">
        <f>IF(AND(BJ60 = 2011,F60 ="1.1"),SUM(K60),"")</f>
        <v>#REF!</v>
      </c>
      <c r="BL60" s="158" t="e">
        <f>IF(AND(BJ60 = 2011,F60 ="1.2"),SUM(K60),"")</f>
        <v>#REF!</v>
      </c>
      <c r="BM60" s="158" t="e">
        <f>IF(AND(BJ60 = 2011,F60 ="1.3"),SUM(K60),"")</f>
        <v>#REF!</v>
      </c>
      <c r="BN60" s="158" t="e">
        <f>IF(AND(BJ60 = 2011,F60 ="1.4"),SUM(K60),"")</f>
        <v>#REF!</v>
      </c>
      <c r="BO60" s="158" t="e">
        <f>IF(AND(BJ60 = 2011,F60 ="1.5"),SUM(K60),"")</f>
        <v>#REF!</v>
      </c>
      <c r="BP60" s="158" t="e">
        <f>IF(AND(BJ60 = 2011,F60 ="2.1"),SUM(K60),"")</f>
        <v>#REF!</v>
      </c>
      <c r="BQ60" s="158" t="e">
        <f>IF(AND(BJ60 = 2011,F60 ="2.2"),SUM(K60),"")</f>
        <v>#REF!</v>
      </c>
      <c r="BR60" s="158" t="e">
        <f>IF(AND(BJ60 = 2011,F60 ="2.3"),SUM(K60),"")</f>
        <v>#REF!</v>
      </c>
      <c r="BS60" s="158" t="e">
        <f>IF(AND(BJ60 = 2011,F60 ="2.4"),SUM(K60),"")</f>
        <v>#REF!</v>
      </c>
      <c r="BT60" s="158" t="e">
        <f>IF(AND(BJ60 = 2011,F60 ="2.5"),SUM(K60),"")</f>
        <v>#REF!</v>
      </c>
      <c r="BU60" s="158" t="e">
        <f>IF(AND(BJ60 = 2011,F60 ="2.6"),SUM(K60),"")</f>
        <v>#REF!</v>
      </c>
      <c r="BV60" s="158" t="e">
        <f>IF(AND(BJ60 = 2011,F60 ="2.7"),SUM(K60),"")</f>
        <v>#REF!</v>
      </c>
      <c r="BW60" s="158" t="e">
        <f>IF(AND(BJ60 = 2011,F60 ="2.8"),SUM(K60),"")</f>
        <v>#REF!</v>
      </c>
      <c r="BX60" s="158" t="e">
        <f>IF(AND(BJ60 = 2011,F60 ="2.9"),SUM(K60),"")</f>
        <v>#REF!</v>
      </c>
      <c r="BY60" s="158" t="e">
        <f>IF(AND(BJ60 = 2011,F60 ="2.10"),SUM(K60),"")</f>
        <v>#REF!</v>
      </c>
      <c r="BZ60" s="158" t="e">
        <f>IF(AND(BJ60 = 2011,F60 ="2.11"),SUM(K60),"")</f>
        <v>#REF!</v>
      </c>
      <c r="CA60" s="158" t="e">
        <f>IF(AND(BJ60 = 2011,F60 ="2.12"),SUM(K60),"")</f>
        <v>#REF!</v>
      </c>
      <c r="CB60" s="158" t="e">
        <f>IF(AND(BJ60 = 2011,F60 ="2.13"),SUM(K60),"")</f>
        <v>#REF!</v>
      </c>
      <c r="CC60" s="158" t="e">
        <f>IF(AND(BJ60 = 2011,F60 ="2.14"),SUM(K60),"")</f>
        <v>#REF!</v>
      </c>
      <c r="CD60" s="158" t="e">
        <f>IF(AND(BJ60 = 2011,F60 ="2.15"),SUM(K60),"")</f>
        <v>#REF!</v>
      </c>
      <c r="CE60" s="158" t="e">
        <f>IF(AND(BJ60 = 2011,F60 ="3.1"),SUM(K60),"")</f>
        <v>#REF!</v>
      </c>
      <c r="CF60" s="158" t="e">
        <f>IF(AND(BJ60 = 2011,F60 ="3.2"),SUM(K60),"")</f>
        <v>#REF!</v>
      </c>
      <c r="CG60" s="158" t="e">
        <f>IF(AND(BJ60 = 2011,F60 ="3.3"),SUM(K60),"")</f>
        <v>#REF!</v>
      </c>
      <c r="CH60" s="158" t="e">
        <f>IF(AND(BJ60 = 2011,F60 ="3.4"),SUM(K60),"")</f>
        <v>#REF!</v>
      </c>
      <c r="CI60" s="159" t="e">
        <f>IF(AND(BJ60 = 2011,F60 ="3.5"),SUM(K60),"")</f>
        <v>#REF!</v>
      </c>
      <c r="CJ60" s="160" t="e">
        <f>IF(AND(BJ60 = 2011,F60 ="1.1"),SUM(#REF!),"")</f>
        <v>#REF!</v>
      </c>
      <c r="CK60" s="158" t="e">
        <f>IF(AND(BJ60 = 2011,F60 ="1.2"),SUM(#REF!),"")</f>
        <v>#REF!</v>
      </c>
      <c r="CL60" s="158" t="e">
        <f>IF(AND(BJ60 = 2011,F60 ="1.3"),SUM(#REF!),"")</f>
        <v>#REF!</v>
      </c>
      <c r="CM60" s="158" t="e">
        <f>IF(AND(BJ60 = 2011,F60 ="1.4"),SUM(#REF!),"")</f>
        <v>#REF!</v>
      </c>
      <c r="CN60" s="158" t="e">
        <f>IF(AND(BJ60 = 2011,F60 ="1.5"),SUM(#REF!),"")</f>
        <v>#REF!</v>
      </c>
      <c r="CO60" s="158" t="e">
        <f>IF(AND(BJ60 = 2011,F60 ="2.1"),SUM(#REF!),"")</f>
        <v>#REF!</v>
      </c>
      <c r="CP60" s="158" t="e">
        <f>IF(AND(BJ60 = 2011,F60 ="2.2"),SUM(#REF!),"")</f>
        <v>#REF!</v>
      </c>
      <c r="CQ60" s="158" t="e">
        <f>IF(AND(BJ60 = 2011,F60 ="2.3"),SUM(#REF!),"")</f>
        <v>#REF!</v>
      </c>
      <c r="CR60" s="158" t="e">
        <f>IF(AND(BJ60 = 2011,F60 ="2.4"),SUM(#REF!),"")</f>
        <v>#REF!</v>
      </c>
      <c r="CS60" s="158" t="e">
        <f>IF(AND(BJ60 = 2011,F60 ="2.5"),SUM(#REF!),"")</f>
        <v>#REF!</v>
      </c>
      <c r="CT60" s="158" t="e">
        <f>IF(AND(BJ60 = 2011,F60 ="2.6"),SUM(#REF!),"")</f>
        <v>#REF!</v>
      </c>
      <c r="CU60" s="158" t="e">
        <f>IF(AND(BJ60 = 2011,F60 ="2.7"),SUM(#REF!),"")</f>
        <v>#REF!</v>
      </c>
      <c r="CV60" s="158" t="e">
        <f>IF(AND(BJ60 = 2011,F60 ="2.8"),SUM(#REF!),"")</f>
        <v>#REF!</v>
      </c>
      <c r="CW60" s="158" t="e">
        <f>IF(AND(BJ60 = 2011,F60 ="2.9"),SUM(#REF!),"")</f>
        <v>#REF!</v>
      </c>
      <c r="CX60" s="158" t="e">
        <f>IF(AND(BJ60 = 2011,F60 ="2.10"),SUM(#REF!),"")</f>
        <v>#REF!</v>
      </c>
      <c r="CY60" s="158" t="e">
        <f>IF(AND(BJ60 = 2011,F60 ="2.11"),SUM(#REF!),"")</f>
        <v>#REF!</v>
      </c>
      <c r="CZ60" s="158" t="e">
        <f>IF(AND(BJ60 = 2011,F60 ="2.12"),SUM(#REF!),"")</f>
        <v>#REF!</v>
      </c>
      <c r="DA60" s="158" t="e">
        <f>IF(AND(BJ60 = 2011,F60 ="2.13"),SUM(#REF!),"")</f>
        <v>#REF!</v>
      </c>
      <c r="DB60" s="158" t="e">
        <f>IF(AND(BJ60 = 2011,F60 ="2.14"),SUM(#REF!),"")</f>
        <v>#REF!</v>
      </c>
      <c r="DC60" s="158" t="e">
        <f>IF(AND(BJ60 = 2011,F60 ="2.15"),SUM(#REF!),"")</f>
        <v>#REF!</v>
      </c>
      <c r="DD60" s="158" t="e">
        <f>IF(AND(BJ60 = 2011,F60 ="3.1"),SUM(#REF!),"")</f>
        <v>#REF!</v>
      </c>
      <c r="DE60" s="158" t="e">
        <f>IF(AND(BJ60 = 2011,F60 ="3.2"),SUM(#REF!),"")</f>
        <v>#REF!</v>
      </c>
      <c r="DF60" s="158" t="e">
        <f>IF(AND(BJ60 = 2011,F60 ="3.3"),SUM(#REF!),"")</f>
        <v>#REF!</v>
      </c>
      <c r="DG60" s="158" t="e">
        <f>IF(AND(BJ60 = 2011,F60 ="3.4"),SUM(#REF!),"")</f>
        <v>#REF!</v>
      </c>
      <c r="DH60" s="158" t="e">
        <f>IF(AND(BJ60 = 2011,F60 ="3.5"),SUM(#REF!),"")</f>
        <v>#REF!</v>
      </c>
      <c r="DI60" s="161" t="e">
        <f>#REF!</f>
        <v>#REF!</v>
      </c>
      <c r="DJ60" s="158" t="e">
        <f>IF(AND(DI60 = 2012,F60 ="1.1"),SUM(K60),"")</f>
        <v>#REF!</v>
      </c>
      <c r="DK60" s="158" t="e">
        <f>IF(AND(DI60 = 2012,F60 ="1.2"),SUM(K60),"")</f>
        <v>#REF!</v>
      </c>
      <c r="DL60" s="158" t="e">
        <f>IF(AND(DI60 = 2012,F60 ="1.3"),SUM(K60),"")</f>
        <v>#REF!</v>
      </c>
      <c r="DM60" s="158" t="e">
        <f>IF(AND(DI60 = 2012,F60 ="1.4"),SUM(K60),"")</f>
        <v>#REF!</v>
      </c>
      <c r="DN60" s="158" t="e">
        <f>IF(AND(DI60 = 2012,F60 ="1.5"),SUM(K60),"")</f>
        <v>#REF!</v>
      </c>
      <c r="DO60" s="158" t="e">
        <f>IF(AND(DI60 = 2012,F60 ="2.1"),SUM(K60),"")</f>
        <v>#REF!</v>
      </c>
      <c r="DP60" s="158" t="e">
        <f>IF(AND(DI60 = 2012,F60 ="2.2"),SUM(K60),"")</f>
        <v>#REF!</v>
      </c>
      <c r="DQ60" s="158" t="e">
        <f>IF(AND(DI60 = 2012,F60 ="2.3"),SUM(K60),"")</f>
        <v>#REF!</v>
      </c>
      <c r="DR60" s="158" t="e">
        <f>IF(AND(DI60 = 2012,F60 ="2.4"),SUM(K60),"")</f>
        <v>#REF!</v>
      </c>
      <c r="DS60" s="158" t="e">
        <f>IF(AND(DI60 = 2012,F60 ="2.5"),SUM(K60),"")</f>
        <v>#REF!</v>
      </c>
      <c r="DT60" s="158" t="e">
        <f>IF(AND(DI60 = 2012,F60 ="2.6"),SUM(K60),"")</f>
        <v>#REF!</v>
      </c>
      <c r="DU60" s="158" t="e">
        <f>IF(AND(DI60 = 2012,F60 ="2.7"),SUM(K60),"")</f>
        <v>#REF!</v>
      </c>
      <c r="DV60" s="158" t="e">
        <f>IF(AND(DI60 = 2012,F60 ="2.8"),SUM(K60),"")</f>
        <v>#REF!</v>
      </c>
      <c r="DW60" s="158" t="e">
        <f>IF(AND(DI60 = 2012,F60 ="2.9"),SUM(K60),"")</f>
        <v>#REF!</v>
      </c>
      <c r="DX60" s="158" t="e">
        <f>IF(AND(DI60 = 2012,F60 ="2.10"),SUM(K60),"")</f>
        <v>#REF!</v>
      </c>
      <c r="DY60" s="158" t="e">
        <f>IF(AND(DI60 = 2012,F60 ="2.11"),SUM(K60),"")</f>
        <v>#REF!</v>
      </c>
      <c r="DZ60" s="158" t="e">
        <f>IF(AND(DI60 = 2012,F60 ="2.12"),SUM(K60),"")</f>
        <v>#REF!</v>
      </c>
      <c r="EA60" s="158" t="e">
        <f>IF(AND(DI60 = 2012,F60 ="2.13"),SUM(K60),"")</f>
        <v>#REF!</v>
      </c>
      <c r="EB60" s="158" t="e">
        <f>IF(AND(DI60 = 2012,F60 ="2.14"),SUM(K60),"")</f>
        <v>#REF!</v>
      </c>
      <c r="EC60" s="158" t="e">
        <f>IF(AND(DI60 = 2012,F60 ="2.15"),SUM(K60),"")</f>
        <v>#REF!</v>
      </c>
      <c r="ED60" s="158" t="e">
        <f>IF(AND(DI60 = 2012,F60 ="3.1"),SUM(K60),"")</f>
        <v>#REF!</v>
      </c>
      <c r="EE60" s="158" t="e">
        <f>IF(AND(DI60 = 2012,F60 ="3.2"),SUM(K60),"")</f>
        <v>#REF!</v>
      </c>
      <c r="EF60" s="158" t="e">
        <f>IF(AND(DI60 = 2012,F60 ="3.3"),SUM(K60),"")</f>
        <v>#REF!</v>
      </c>
      <c r="EG60" s="158" t="e">
        <f>IF(AND(DI60 = 2012,F60 ="3.4"),SUM(K60),"")</f>
        <v>#REF!</v>
      </c>
      <c r="EH60" s="159" t="e">
        <f>IF(AND(DI60 = 2012,F60 ="3.5"),SUM(K60),"")</f>
        <v>#REF!</v>
      </c>
      <c r="EI60" s="156" t="e">
        <f>IF(AND(DI60 = 2012,F60 ="1.1"),SUM(#REF!),"")</f>
        <v>#REF!</v>
      </c>
      <c r="EJ60" s="156" t="e">
        <f>IF(AND(DI60 = 2012,F60 ="1.2"),SUM(#REF!),"")</f>
        <v>#REF!</v>
      </c>
      <c r="EK60" s="156" t="e">
        <f>IF(AND(DI60 = 2012,F60 ="1.3"),SUM(#REF!),"")</f>
        <v>#REF!</v>
      </c>
      <c r="EL60" s="156" t="e">
        <f>IF(AND(DI60 = 2012,F60 ="1.4"),SUM(#REF!),"")</f>
        <v>#REF!</v>
      </c>
      <c r="EM60" s="156" t="e">
        <f>IF(AND(DI60 = 2012,F60 ="1.5"),SUM(#REF!),"")</f>
        <v>#REF!</v>
      </c>
      <c r="EN60" s="156" t="e">
        <f>IF(AND(DI60 = 2012,F60 ="2.1"),SUM(#REF!),"")</f>
        <v>#REF!</v>
      </c>
      <c r="EO60" s="156" t="e">
        <f>IF(AND(DI60 = 2012,F60 ="2.2"),SUM(#REF!),"")</f>
        <v>#REF!</v>
      </c>
      <c r="EP60" s="156" t="e">
        <f>IF(AND(DI60 = 2012,F60 ="2.3"),SUM(#REF!),"")</f>
        <v>#REF!</v>
      </c>
      <c r="EQ60" s="156" t="e">
        <f>IF(AND(DI60 = 2012,F60 ="2.4"),SUM(#REF!),"")</f>
        <v>#REF!</v>
      </c>
      <c r="ER60" s="156" t="e">
        <f>IF(AND(DI60 = 2012,F60 ="2.5"),SUM(#REF!),"")</f>
        <v>#REF!</v>
      </c>
      <c r="ES60" s="156" t="e">
        <f>IF(AND(DI60 = 2012,F60 ="2.6"),SUM(#REF!),"")</f>
        <v>#REF!</v>
      </c>
      <c r="ET60" s="156" t="e">
        <f>IF(AND(DI60 = 2012,F60 ="2.7"),SUM(#REF!),"")</f>
        <v>#REF!</v>
      </c>
      <c r="EU60" s="156" t="e">
        <f>IF(AND(DI60 = 2012,F60 ="2.8"),SUM(#REF!),"")</f>
        <v>#REF!</v>
      </c>
      <c r="EV60" s="156" t="e">
        <f>IF(AND(DI60 = 2012,F60 ="2.9"),SUM(#REF!),"")</f>
        <v>#REF!</v>
      </c>
      <c r="EW60" s="156" t="e">
        <f>IF(AND(DI60 = 2012,F60 ="2.10"),SUM(#REF!),"")</f>
        <v>#REF!</v>
      </c>
      <c r="EX60" s="156" t="e">
        <f>IF(AND(DI60 = 2012,F60 ="2.11"),SUM(#REF!),"")</f>
        <v>#REF!</v>
      </c>
      <c r="EY60" s="156" t="e">
        <f>IF(AND(DI60 = 2012,F60 ="2.12"),SUM(#REF!),"")</f>
        <v>#REF!</v>
      </c>
      <c r="EZ60" s="156" t="e">
        <f>IF(AND(DI60 = 2012,F60 ="2.13"),SUM(#REF!),"")</f>
        <v>#REF!</v>
      </c>
      <c r="FA60" s="156" t="e">
        <f>IF(AND(DI60 = 2012,F60 ="2.14"),SUM(#REF!),"")</f>
        <v>#REF!</v>
      </c>
      <c r="FB60" s="156" t="e">
        <f>IF(AND(DI60 = 2012,F60 ="2.15"),SUM(#REF!),"")</f>
        <v>#REF!</v>
      </c>
      <c r="FC60" s="156" t="e">
        <f>IF(AND(DI60 = 2012,F60 ="3.1"),SUM(#REF!),"")</f>
        <v>#REF!</v>
      </c>
      <c r="FD60" s="156" t="e">
        <f>IF(AND(DI60 = 2012,F60 ="3.2"),SUM(#REF!),"")</f>
        <v>#REF!</v>
      </c>
      <c r="FE60" s="156" t="e">
        <f>IF(AND(DI60 = 2012,F60 ="3.3"),SUM(#REF!),"")</f>
        <v>#REF!</v>
      </c>
      <c r="FF60" s="156" t="e">
        <f>IF(AND(DI60 = 2012,F60 ="3.4"),SUM(#REF!),"")</f>
        <v>#REF!</v>
      </c>
      <c r="FG60" s="156" t="e">
        <f>IF(AND(DI60 = 2012,F60 ="3.5"),SUM(#REF!),"")</f>
        <v>#REF!</v>
      </c>
    </row>
    <row r="61" spans="1:163" s="175" customFormat="1" ht="13.5" thickBot="1" x14ac:dyDescent="0.25">
      <c r="A61" s="163">
        <f t="shared" si="73"/>
        <v>42</v>
      </c>
      <c r="B61" s="146"/>
      <c r="C61" s="147"/>
      <c r="D61" s="148"/>
      <c r="E61" s="149"/>
      <c r="F61" s="150"/>
      <c r="G61" s="148"/>
      <c r="H61" s="148"/>
      <c r="I61" s="172"/>
      <c r="J61" s="152"/>
      <c r="K61" s="153"/>
      <c r="L61" s="154"/>
      <c r="M61" s="155" t="e">
        <f>IF(AND(AK61 = 2010,F61 ="1.1"),SUM(K61),"")</f>
        <v>#REF!</v>
      </c>
      <c r="N61" s="156" t="e">
        <f>IF(AND(AK61 = 2010,F61 ="1.2"),SUM(K61),"")</f>
        <v>#REF!</v>
      </c>
      <c r="O61" s="156" t="e">
        <f>IF(AND(AK61 = 2010,F61 ="1.3"),SUM(K61),"")</f>
        <v>#REF!</v>
      </c>
      <c r="P61" s="156" t="e">
        <f>IF(AND(AK61 = 2010,F61 ="1.4"),SUM(K61),"")</f>
        <v>#REF!</v>
      </c>
      <c r="Q61" s="156" t="e">
        <f>IF(AND(AK61 = 2010,F61 ="2.1"),SUM(K61),"")</f>
        <v>#REF!</v>
      </c>
      <c r="R61" s="156" t="e">
        <f>IF(AND(AK61 = 2010,F61 ="2.2"),SUM(K61),"")</f>
        <v>#REF!</v>
      </c>
      <c r="S61" s="156" t="e">
        <f>IF(AND(AK61 = 2010,F61 ="2.3"),SUM(K61),"")</f>
        <v>#REF!</v>
      </c>
      <c r="T61" s="156" t="e">
        <f>IF(AND(AK61 = 2010,F61 ="2.4"),SUM(K61),"")</f>
        <v>#REF!</v>
      </c>
      <c r="U61" s="156" t="e">
        <f>IF(AND(AK61 = 2010,F61 ="2.5"),SUM(K61),"")</f>
        <v>#REF!</v>
      </c>
      <c r="V61" s="156" t="e">
        <f>IF(AND(AK61 = 2010,F61 ="2.6"),SUM(K61),"")</f>
        <v>#REF!</v>
      </c>
      <c r="W61" s="156" t="e">
        <f>IF(AND(AK61 = 2010,F61 ="2.7"),SUM(K61),"")</f>
        <v>#REF!</v>
      </c>
      <c r="X61" s="156" t="e">
        <f>IF(AND(AK61 = 2010,F61 ="2.8"),SUM(K61),"")</f>
        <v>#REF!</v>
      </c>
      <c r="Y61" s="156" t="e">
        <f>IF(AND(AK61 = 2010,F61 ="2.9"),SUM(K61),"")</f>
        <v>#REF!</v>
      </c>
      <c r="Z61" s="156" t="e">
        <f>IF(AND(AK61 = 2010,F61 ="2.10"),SUM(K61),"")</f>
        <v>#REF!</v>
      </c>
      <c r="AA61" s="156" t="e">
        <f>IF(AND(AK61 = 2010,F61 ="2.11"),SUM(K61),"")</f>
        <v>#REF!</v>
      </c>
      <c r="AB61" s="156" t="e">
        <f>IF(AND(AK61 = 2010,F61 ="2.12"),SUM(K61),"")</f>
        <v>#REF!</v>
      </c>
      <c r="AC61" s="156" t="e">
        <f>IF(AND(AK61 = 2010,F61 ="2.13"),SUM(K61),"")</f>
        <v>#REF!</v>
      </c>
      <c r="AD61" s="156" t="e">
        <f>IF(AND(AK61 = 2010,F61 ="2.14"),SUM(K61),"")</f>
        <v>#REF!</v>
      </c>
      <c r="AE61" s="156" t="e">
        <f>IF(AND(AK61 = 2010,F61 ="2.15"),SUM(#REF!),"0")</f>
        <v>#REF!</v>
      </c>
      <c r="AF61" s="156" t="e">
        <f>IF(AND(AK61 = 2010,F61 ="3.1"),SUM(K61),"0")</f>
        <v>#REF!</v>
      </c>
      <c r="AG61" s="156" t="e">
        <f>IF(AND(AK61 = 2010,F61 ="3.2"),SUM(K61),"0")</f>
        <v>#REF!</v>
      </c>
      <c r="AH61" s="156" t="e">
        <f>IF(AND(AK61 = 2010,F61 ="3.3"),SUM(K61),"0")</f>
        <v>#REF!</v>
      </c>
      <c r="AI61" s="156" t="e">
        <f>IF(AND(AK61 = 2010,F61 ="3.4"),SUM(K61),"0")</f>
        <v>#REF!</v>
      </c>
      <c r="AJ61" s="156" t="e">
        <f>IF(AND(AK61 = 2010,F61 ="3.5"),SUM(K61),"0")</f>
        <v>#REF!</v>
      </c>
      <c r="AK61" s="157" t="e">
        <f>#REF!</f>
        <v>#REF!</v>
      </c>
      <c r="AL61" s="156" t="e">
        <f>IF(AND(AK61 = 2010,F61 ="1.1"),SUM(#REF!),"")</f>
        <v>#REF!</v>
      </c>
      <c r="AM61" s="156" t="e">
        <f>IF(AND(AK61 = 2010,F61 ="1.2"),SUM(#REF!),"")</f>
        <v>#REF!</v>
      </c>
      <c r="AN61" s="156" t="e">
        <f>IF(AND(AK61 = 2010,F61 ="1.3"),SUM(#REF!),"")</f>
        <v>#REF!</v>
      </c>
      <c r="AO61" s="156" t="e">
        <f>IF(AND(AK61 = 2010,F61 ="1.4"),SUM(#REF!),"")</f>
        <v>#REF!</v>
      </c>
      <c r="AP61" s="156" t="e">
        <f>IF(AND(AK61 = 2010,F61 ="2.1"),SUM(#REF!),"")</f>
        <v>#REF!</v>
      </c>
      <c r="AQ61" s="156" t="e">
        <f>IF(AND(AK61 = 2010,F61 ="2.2"),SUM(#REF!),"")</f>
        <v>#REF!</v>
      </c>
      <c r="AR61" s="156" t="e">
        <f>IF(AND(AK61 = 2010,F61 ="2.3"),SUM(#REF!),"")</f>
        <v>#REF!</v>
      </c>
      <c r="AS61" s="156" t="e">
        <f>IF(AND(AK61 = 2010,F61 ="2.4"),SUM(#REF!),"")</f>
        <v>#REF!</v>
      </c>
      <c r="AT61" s="156" t="e">
        <f>IF(AND(AK61 = 2010,F61 ="2.5"),SUM(#REF!),"")</f>
        <v>#REF!</v>
      </c>
      <c r="AU61" s="156" t="e">
        <f>IF(AND(AK61 = 2010,F61 ="2.6"),SUM(#REF!),"")</f>
        <v>#REF!</v>
      </c>
      <c r="AV61" s="156" t="e">
        <f>IF(AND(AK61 = 2010,F61 ="2.7"),SUM(#REF!),"")</f>
        <v>#REF!</v>
      </c>
      <c r="AW61" s="156" t="e">
        <f>IF(AND(AK61 = 2010,F61 ="2.8"),SUM(#REF!),"")</f>
        <v>#REF!</v>
      </c>
      <c r="AX61" s="156" t="e">
        <f>IF(AND(AK61 = 2010,F61 ="2.9"),SUM(#REF!),"")</f>
        <v>#REF!</v>
      </c>
      <c r="AY61" s="156" t="e">
        <f>IF(AND(AK61 = 2010,F61 ="2.10"),SUM(#REF!),"")</f>
        <v>#REF!</v>
      </c>
      <c r="AZ61" s="156" t="e">
        <f>IF(AND(AK61 = 2010,F61 ="2.11"),SUM(#REF!),"")</f>
        <v>#REF!</v>
      </c>
      <c r="BA61" s="156" t="e">
        <f>IF(AND(AK61 = 2010,F61 ="2.12"),SUM(#REF!),"")</f>
        <v>#REF!</v>
      </c>
      <c r="BB61" s="156" t="e">
        <f>IF(AND(AK61 = 2010,F61 ="2.13"),SUM(#REF!),"")</f>
        <v>#REF!</v>
      </c>
      <c r="BC61" s="156" t="e">
        <f>IF(AND(AK61 = 2010,F61 ="2.14"),SUM(#REF!),"")</f>
        <v>#REF!</v>
      </c>
      <c r="BD61" s="156" t="e">
        <f>IF(AND(AK61 = 2010,F61 ="2.15"),SUM(#REF!),"")</f>
        <v>#REF!</v>
      </c>
      <c r="BE61" s="156" t="e">
        <f>IF(AND(AK61 = 2010,F61 ="3.1"),SUM(#REF!),"")</f>
        <v>#REF!</v>
      </c>
      <c r="BF61" s="156" t="e">
        <f>IF(AND(AK61 = 2010,F61 ="3.2"),SUM(#REF!),"")</f>
        <v>#REF!</v>
      </c>
      <c r="BG61" s="156" t="e">
        <f>IF(AND(AK61 = 2010,F61 ="3.3"),SUM(#REF!),"")</f>
        <v>#REF!</v>
      </c>
      <c r="BH61" s="156" t="e">
        <f>IF(AND(AK61 = 2010,F61 ="3.4"),SUM(#REF!),"")</f>
        <v>#REF!</v>
      </c>
      <c r="BI61" s="156" t="e">
        <f>IF(AND(AK61 = 2010,F61 ="3.5"),SUM(#REF!),"")</f>
        <v>#REF!</v>
      </c>
      <c r="BJ61" s="156" t="e">
        <f>#REF!</f>
        <v>#REF!</v>
      </c>
      <c r="BK61" s="158" t="e">
        <f>IF(AND(BJ61 = 2011,F61 ="1.1"),SUM(K61),"")</f>
        <v>#REF!</v>
      </c>
      <c r="BL61" s="158" t="e">
        <f>IF(AND(BJ61 = 2011,F61 ="1.2"),SUM(K61),"")</f>
        <v>#REF!</v>
      </c>
      <c r="BM61" s="158" t="e">
        <f>IF(AND(BJ61 = 2011,F61 ="1.3"),SUM(K61),"")</f>
        <v>#REF!</v>
      </c>
      <c r="BN61" s="158" t="e">
        <f>IF(AND(BJ61 = 2011,F61 ="1.4"),SUM(K61),"")</f>
        <v>#REF!</v>
      </c>
      <c r="BO61" s="158" t="e">
        <f>IF(AND(BJ61 = 2011,F61 ="1.5"),SUM(K61),"")</f>
        <v>#REF!</v>
      </c>
      <c r="BP61" s="158" t="e">
        <f>IF(AND(BJ61 = 2011,F61 ="2.1"),SUM(K61),"")</f>
        <v>#REF!</v>
      </c>
      <c r="BQ61" s="158" t="e">
        <f>IF(AND(BJ61 = 2011,F61 ="2.2"),SUM(K61),"")</f>
        <v>#REF!</v>
      </c>
      <c r="BR61" s="158" t="e">
        <f>IF(AND(BJ61 = 2011,F61 ="2.3"),SUM(K61),"")</f>
        <v>#REF!</v>
      </c>
      <c r="BS61" s="158" t="e">
        <f>IF(AND(BJ61 = 2011,F61 ="2.4"),SUM(K61),"")</f>
        <v>#REF!</v>
      </c>
      <c r="BT61" s="158" t="e">
        <f>IF(AND(BJ61 = 2011,F61 ="2.5"),SUM(K61),"")</f>
        <v>#REF!</v>
      </c>
      <c r="BU61" s="158" t="e">
        <f>IF(AND(BJ61 = 2011,F61 ="2.6"),SUM(K61),"")</f>
        <v>#REF!</v>
      </c>
      <c r="BV61" s="158" t="e">
        <f>IF(AND(BJ61 = 2011,F61 ="2.7"),SUM(K61),"")</f>
        <v>#REF!</v>
      </c>
      <c r="BW61" s="158" t="e">
        <f>IF(AND(BJ61 = 2011,F61 ="2.8"),SUM(K61),"")</f>
        <v>#REF!</v>
      </c>
      <c r="BX61" s="158" t="e">
        <f>IF(AND(BJ61 = 2011,F61 ="2.9"),SUM(K61),"")</f>
        <v>#REF!</v>
      </c>
      <c r="BY61" s="158" t="e">
        <f>IF(AND(BJ61 = 2011,F61 ="2.10"),SUM(K61),"")</f>
        <v>#REF!</v>
      </c>
      <c r="BZ61" s="158" t="e">
        <f>IF(AND(BJ61 = 2011,F61 ="2.11"),SUM(K61),"")</f>
        <v>#REF!</v>
      </c>
      <c r="CA61" s="158" t="e">
        <f>IF(AND(BJ61 = 2011,F61 ="2.12"),SUM(K61),"")</f>
        <v>#REF!</v>
      </c>
      <c r="CB61" s="158" t="e">
        <f>IF(AND(BJ61 = 2011,F61 ="2.13"),SUM(K61),"")</f>
        <v>#REF!</v>
      </c>
      <c r="CC61" s="158" t="e">
        <f>IF(AND(BJ61 = 2011,F61 ="2.14"),SUM(K61),"")</f>
        <v>#REF!</v>
      </c>
      <c r="CD61" s="158" t="e">
        <f>IF(AND(BJ61 = 2011,F61 ="2.15"),SUM(K61),"")</f>
        <v>#REF!</v>
      </c>
      <c r="CE61" s="158" t="e">
        <f>IF(AND(BJ61 = 2011,F61 ="3.1"),SUM(K61),"")</f>
        <v>#REF!</v>
      </c>
      <c r="CF61" s="158" t="e">
        <f>IF(AND(BJ61 = 2011,F61 ="3.2"),SUM(K61),"")</f>
        <v>#REF!</v>
      </c>
      <c r="CG61" s="158" t="e">
        <f>IF(AND(BJ61 = 2011,F61 ="3.3"),SUM(K61),"")</f>
        <v>#REF!</v>
      </c>
      <c r="CH61" s="158" t="e">
        <f>IF(AND(BJ61 = 2011,F61 ="3.4"),SUM(K61),"")</f>
        <v>#REF!</v>
      </c>
      <c r="CI61" s="159" t="e">
        <f>IF(AND(BJ61 = 2011,F61 ="3.5"),SUM(K61),"")</f>
        <v>#REF!</v>
      </c>
      <c r="CJ61" s="160" t="e">
        <f>IF(AND(BJ61 = 2011,F61 ="1.1"),SUM(#REF!),"")</f>
        <v>#REF!</v>
      </c>
      <c r="CK61" s="158" t="e">
        <f>IF(AND(BJ61 = 2011,F61 ="1.2"),SUM(#REF!),"")</f>
        <v>#REF!</v>
      </c>
      <c r="CL61" s="158" t="e">
        <f>IF(AND(BJ61 = 2011,F61 ="1.3"),SUM(#REF!),"")</f>
        <v>#REF!</v>
      </c>
      <c r="CM61" s="158" t="e">
        <f>IF(AND(BJ61 = 2011,F61 ="1.4"),SUM(#REF!),"")</f>
        <v>#REF!</v>
      </c>
      <c r="CN61" s="158" t="e">
        <f>IF(AND(BJ61 = 2011,F61 ="1.5"),SUM(#REF!),"")</f>
        <v>#REF!</v>
      </c>
      <c r="CO61" s="158" t="e">
        <f>IF(AND(BJ61 = 2011,F61 ="2.1"),SUM(#REF!),"")</f>
        <v>#REF!</v>
      </c>
      <c r="CP61" s="158" t="e">
        <f>IF(AND(BJ61 = 2011,F61 ="2.2"),SUM(#REF!),"")</f>
        <v>#REF!</v>
      </c>
      <c r="CQ61" s="158" t="e">
        <f>IF(AND(BJ61 = 2011,F61 ="2.3"),SUM(#REF!),"")</f>
        <v>#REF!</v>
      </c>
      <c r="CR61" s="158" t="e">
        <f>IF(AND(BJ61 = 2011,F61 ="2.4"),SUM(#REF!),"")</f>
        <v>#REF!</v>
      </c>
      <c r="CS61" s="158" t="e">
        <f>IF(AND(BJ61 = 2011,F61 ="2.5"),SUM(#REF!),"")</f>
        <v>#REF!</v>
      </c>
      <c r="CT61" s="158" t="e">
        <f>IF(AND(BJ61 = 2011,F61 ="2.6"),SUM(#REF!),"")</f>
        <v>#REF!</v>
      </c>
      <c r="CU61" s="158" t="e">
        <f>IF(AND(BJ61 = 2011,F61 ="2.7"),SUM(#REF!),"")</f>
        <v>#REF!</v>
      </c>
      <c r="CV61" s="158" t="e">
        <f>IF(AND(BJ61 = 2011,F61 ="2.8"),SUM(#REF!),"")</f>
        <v>#REF!</v>
      </c>
      <c r="CW61" s="158" t="e">
        <f>IF(AND(BJ61 = 2011,F61 ="2.9"),SUM(#REF!),"")</f>
        <v>#REF!</v>
      </c>
      <c r="CX61" s="158" t="e">
        <f>IF(AND(BJ61 = 2011,F61 ="2.10"),SUM(#REF!),"")</f>
        <v>#REF!</v>
      </c>
      <c r="CY61" s="158" t="e">
        <f>IF(AND(BJ61 = 2011,F61 ="2.11"),SUM(#REF!),"")</f>
        <v>#REF!</v>
      </c>
      <c r="CZ61" s="158" t="e">
        <f>IF(AND(BJ61 = 2011,F61 ="2.12"),SUM(#REF!),"")</f>
        <v>#REF!</v>
      </c>
      <c r="DA61" s="158" t="e">
        <f>IF(AND(BJ61 = 2011,F61 ="2.13"),SUM(#REF!),"")</f>
        <v>#REF!</v>
      </c>
      <c r="DB61" s="158" t="e">
        <f>IF(AND(BJ61 = 2011,F61 ="2.14"),SUM(#REF!),"")</f>
        <v>#REF!</v>
      </c>
      <c r="DC61" s="158" t="e">
        <f>IF(AND(BJ61 = 2011,F61 ="2.15"),SUM(#REF!),"")</f>
        <v>#REF!</v>
      </c>
      <c r="DD61" s="158" t="e">
        <f>IF(AND(BJ61 = 2011,F61 ="3.1"),SUM(#REF!),"")</f>
        <v>#REF!</v>
      </c>
      <c r="DE61" s="158" t="e">
        <f>IF(AND(BJ61 = 2011,F61 ="3.2"),SUM(#REF!),"")</f>
        <v>#REF!</v>
      </c>
      <c r="DF61" s="158" t="e">
        <f>IF(AND(BJ61 = 2011,F61 ="3.3"),SUM(#REF!),"")</f>
        <v>#REF!</v>
      </c>
      <c r="DG61" s="158" t="e">
        <f>IF(AND(BJ61 = 2011,F61 ="3.4"),SUM(#REF!),"")</f>
        <v>#REF!</v>
      </c>
      <c r="DH61" s="158" t="e">
        <f>IF(AND(BJ61 = 2011,F61 ="3.5"),SUM(#REF!),"")</f>
        <v>#REF!</v>
      </c>
      <c r="DI61" s="161" t="e">
        <f>#REF!</f>
        <v>#REF!</v>
      </c>
      <c r="DJ61" s="158" t="e">
        <f>IF(AND(DI61 = 2012,F61 ="1.1"),SUM(K61),"")</f>
        <v>#REF!</v>
      </c>
      <c r="DK61" s="158" t="e">
        <f>IF(AND(DI61 = 2012,F61 ="1.2"),SUM(K61),"")</f>
        <v>#REF!</v>
      </c>
      <c r="DL61" s="158" t="e">
        <f>IF(AND(DI61 = 2012,F61 ="1.3"),SUM(K61),"")</f>
        <v>#REF!</v>
      </c>
      <c r="DM61" s="158" t="e">
        <f>IF(AND(DI61 = 2012,F61 ="1.4"),SUM(K61),"")</f>
        <v>#REF!</v>
      </c>
      <c r="DN61" s="158" t="e">
        <f>IF(AND(DI61 = 2012,F61 ="1.5"),SUM(K61),"")</f>
        <v>#REF!</v>
      </c>
      <c r="DO61" s="158" t="e">
        <f>IF(AND(DI61 = 2012,F61 ="2.1"),SUM(K61),"")</f>
        <v>#REF!</v>
      </c>
      <c r="DP61" s="158" t="e">
        <f>IF(AND(DI61 = 2012,F61 ="2.2"),SUM(K61),"")</f>
        <v>#REF!</v>
      </c>
      <c r="DQ61" s="158" t="e">
        <f>IF(AND(DI61 = 2012,F61 ="2.3"),SUM(K61),"")</f>
        <v>#REF!</v>
      </c>
      <c r="DR61" s="158" t="e">
        <f>IF(AND(DI61 = 2012,F61 ="2.4"),SUM(K61),"")</f>
        <v>#REF!</v>
      </c>
      <c r="DS61" s="158" t="e">
        <f>IF(AND(DI61 = 2012,F61 ="2.5"),SUM(K61),"")</f>
        <v>#REF!</v>
      </c>
      <c r="DT61" s="158" t="e">
        <f>IF(AND(DI61 = 2012,F61 ="2.6"),SUM(K61),"")</f>
        <v>#REF!</v>
      </c>
      <c r="DU61" s="158" t="e">
        <f>IF(AND(DI61 = 2012,F61 ="2.7"),SUM(K61),"")</f>
        <v>#REF!</v>
      </c>
      <c r="DV61" s="158" t="e">
        <f>IF(AND(DI61 = 2012,F61 ="2.8"),SUM(K61),"")</f>
        <v>#REF!</v>
      </c>
      <c r="DW61" s="158" t="e">
        <f>IF(AND(DI61 = 2012,F61 ="2.9"),SUM(K61),"")</f>
        <v>#REF!</v>
      </c>
      <c r="DX61" s="158" t="e">
        <f>IF(AND(DI61 = 2012,F61 ="2.10"),SUM(K61),"")</f>
        <v>#REF!</v>
      </c>
      <c r="DY61" s="158" t="e">
        <f>IF(AND(DI61 = 2012,F61 ="2.11"),SUM(K61),"")</f>
        <v>#REF!</v>
      </c>
      <c r="DZ61" s="158" t="e">
        <f>IF(AND(DI61 = 2012,F61 ="2.12"),SUM(K61),"")</f>
        <v>#REF!</v>
      </c>
      <c r="EA61" s="158" t="e">
        <f>IF(AND(DI61 = 2012,F61 ="2.13"),SUM(K61),"")</f>
        <v>#REF!</v>
      </c>
      <c r="EB61" s="158" t="e">
        <f>IF(AND(DI61 = 2012,F61 ="2.14"),SUM(K61),"")</f>
        <v>#REF!</v>
      </c>
      <c r="EC61" s="158" t="e">
        <f>IF(AND(DI61 = 2012,F61 ="2.15"),SUM(K61),"")</f>
        <v>#REF!</v>
      </c>
      <c r="ED61" s="158" t="e">
        <f>IF(AND(DI61 = 2012,F61 ="3.1"),SUM(K61),"")</f>
        <v>#REF!</v>
      </c>
      <c r="EE61" s="158" t="e">
        <f>IF(AND(DI61 = 2012,F61 ="3.2"),SUM(K61),"")</f>
        <v>#REF!</v>
      </c>
      <c r="EF61" s="158" t="e">
        <f>IF(AND(DI61 = 2012,F61 ="3.3"),SUM(K61),"")</f>
        <v>#REF!</v>
      </c>
      <c r="EG61" s="158" t="e">
        <f>IF(AND(DI61 = 2012,F61 ="3.4"),SUM(K61),"")</f>
        <v>#REF!</v>
      </c>
      <c r="EH61" s="159" t="e">
        <f>IF(AND(DI61 = 2012,F61 ="3.5"),SUM(K61),"")</f>
        <v>#REF!</v>
      </c>
      <c r="EI61" s="156" t="e">
        <f>IF(AND(DI61 = 2012,F61 ="1.1"),SUM(#REF!),"")</f>
        <v>#REF!</v>
      </c>
      <c r="EJ61" s="156" t="e">
        <f>IF(AND(DI61 = 2012,F61 ="1.2"),SUM(#REF!),"")</f>
        <v>#REF!</v>
      </c>
      <c r="EK61" s="156" t="e">
        <f>IF(AND(DI61 = 2012,F61 ="1.3"),SUM(#REF!),"")</f>
        <v>#REF!</v>
      </c>
      <c r="EL61" s="156" t="e">
        <f>IF(AND(DI61 = 2012,F61 ="1.4"),SUM(#REF!),"")</f>
        <v>#REF!</v>
      </c>
      <c r="EM61" s="156" t="e">
        <f>IF(AND(DI61 = 2012,F61 ="1.5"),SUM(#REF!),"")</f>
        <v>#REF!</v>
      </c>
      <c r="EN61" s="156" t="e">
        <f>IF(AND(DI61 = 2012,F61 ="2.1"),SUM(#REF!),"")</f>
        <v>#REF!</v>
      </c>
      <c r="EO61" s="156" t="e">
        <f>IF(AND(DI61 = 2012,F61 ="2.2"),SUM(#REF!),"")</f>
        <v>#REF!</v>
      </c>
      <c r="EP61" s="156" t="e">
        <f>IF(AND(DI61 = 2012,F61 ="2.3"),SUM(#REF!),"")</f>
        <v>#REF!</v>
      </c>
      <c r="EQ61" s="156" t="e">
        <f>IF(AND(DI61 = 2012,F61 ="2.4"),SUM(#REF!),"")</f>
        <v>#REF!</v>
      </c>
      <c r="ER61" s="156" t="e">
        <f>IF(AND(DI61 = 2012,F61 ="2.5"),SUM(#REF!),"")</f>
        <v>#REF!</v>
      </c>
      <c r="ES61" s="156" t="e">
        <f>IF(AND(DI61 = 2012,F61 ="2.6"),SUM(#REF!),"")</f>
        <v>#REF!</v>
      </c>
      <c r="ET61" s="156" t="e">
        <f>IF(AND(DI61 = 2012,F61 ="2.7"),SUM(#REF!),"")</f>
        <v>#REF!</v>
      </c>
      <c r="EU61" s="156" t="e">
        <f>IF(AND(DI61 = 2012,F61 ="2.8"),SUM(#REF!),"")</f>
        <v>#REF!</v>
      </c>
      <c r="EV61" s="156" t="e">
        <f>IF(AND(DI61 = 2012,F61 ="2.9"),SUM(#REF!),"")</f>
        <v>#REF!</v>
      </c>
      <c r="EW61" s="156" t="e">
        <f>IF(AND(DI61 = 2012,F61 ="2.10"),SUM(#REF!),"")</f>
        <v>#REF!</v>
      </c>
      <c r="EX61" s="156" t="e">
        <f>IF(AND(DI61 = 2012,F61 ="2.11"),SUM(#REF!),"")</f>
        <v>#REF!</v>
      </c>
      <c r="EY61" s="156" t="e">
        <f>IF(AND(DI61 = 2012,F61 ="2.12"),SUM(#REF!),"")</f>
        <v>#REF!</v>
      </c>
      <c r="EZ61" s="156" t="e">
        <f>IF(AND(DI61 = 2012,F61 ="2.13"),SUM(#REF!),"")</f>
        <v>#REF!</v>
      </c>
      <c r="FA61" s="156" t="e">
        <f>IF(AND(DI61 = 2012,F61 ="2.14"),SUM(#REF!),"")</f>
        <v>#REF!</v>
      </c>
      <c r="FB61" s="156" t="e">
        <f>IF(AND(DI61 = 2012,F61 ="2.15"),SUM(#REF!),"")</f>
        <v>#REF!</v>
      </c>
      <c r="FC61" s="156" t="e">
        <f>IF(AND(DI61 = 2012,F61 ="3.1"),SUM(#REF!),"")</f>
        <v>#REF!</v>
      </c>
      <c r="FD61" s="156" t="e">
        <f>IF(AND(DI61 = 2012,F61 ="3.2"),SUM(#REF!),"")</f>
        <v>#REF!</v>
      </c>
      <c r="FE61" s="156" t="e">
        <f>IF(AND(DI61 = 2012,F61 ="3.3"),SUM(#REF!),"")</f>
        <v>#REF!</v>
      </c>
      <c r="FF61" s="156" t="e">
        <f>IF(AND(DI61 = 2012,F61 ="3.4"),SUM(#REF!),"")</f>
        <v>#REF!</v>
      </c>
      <c r="FG61" s="156" t="e">
        <f>IF(AND(DI61 = 2012,F61 ="3.5"),SUM(#REF!),"")</f>
        <v>#REF!</v>
      </c>
    </row>
    <row r="62" spans="1:163" s="175" customFormat="1" ht="13.5" thickBot="1" x14ac:dyDescent="0.25">
      <c r="A62" s="178"/>
      <c r="B62" s="179"/>
      <c r="C62" s="180">
        <f>SUM(C20:C61)</f>
        <v>0</v>
      </c>
      <c r="D62" s="181"/>
      <c r="E62" s="179"/>
      <c r="F62" s="182"/>
      <c r="G62" s="183"/>
      <c r="H62" s="183"/>
      <c r="I62" s="184"/>
      <c r="J62" s="185">
        <f>SUM(J20:J61)</f>
        <v>0</v>
      </c>
      <c r="K62" s="186">
        <f>SUM(K20:K61)</f>
        <v>0</v>
      </c>
      <c r="L62" s="187"/>
      <c r="M62" s="188" t="e">
        <f t="shared" ref="M62:AJ62" si="74">SUM(M20:M61)</f>
        <v>#REF!</v>
      </c>
      <c r="N62" s="188" t="e">
        <f t="shared" si="74"/>
        <v>#REF!</v>
      </c>
      <c r="O62" s="188" t="e">
        <f t="shared" si="74"/>
        <v>#REF!</v>
      </c>
      <c r="P62" s="188" t="e">
        <f t="shared" si="74"/>
        <v>#REF!</v>
      </c>
      <c r="Q62" s="188" t="e">
        <f t="shared" si="74"/>
        <v>#REF!</v>
      </c>
      <c r="R62" s="188" t="e">
        <f t="shared" si="74"/>
        <v>#REF!</v>
      </c>
      <c r="S62" s="188" t="e">
        <f t="shared" si="74"/>
        <v>#REF!</v>
      </c>
      <c r="T62" s="188" t="e">
        <f t="shared" si="74"/>
        <v>#REF!</v>
      </c>
      <c r="U62" s="188" t="e">
        <f t="shared" si="74"/>
        <v>#REF!</v>
      </c>
      <c r="V62" s="188" t="e">
        <f t="shared" si="74"/>
        <v>#REF!</v>
      </c>
      <c r="W62" s="188" t="e">
        <f t="shared" si="74"/>
        <v>#REF!</v>
      </c>
      <c r="X62" s="188" t="e">
        <f t="shared" si="74"/>
        <v>#REF!</v>
      </c>
      <c r="Y62" s="188" t="e">
        <f t="shared" si="74"/>
        <v>#REF!</v>
      </c>
      <c r="Z62" s="188" t="e">
        <f t="shared" si="74"/>
        <v>#REF!</v>
      </c>
      <c r="AA62" s="188" t="e">
        <f t="shared" si="74"/>
        <v>#REF!</v>
      </c>
      <c r="AB62" s="188" t="e">
        <f t="shared" si="74"/>
        <v>#REF!</v>
      </c>
      <c r="AC62" s="188" t="e">
        <f t="shared" si="74"/>
        <v>#REF!</v>
      </c>
      <c r="AD62" s="188" t="e">
        <f t="shared" si="74"/>
        <v>#REF!</v>
      </c>
      <c r="AE62" s="188" t="e">
        <f t="shared" si="74"/>
        <v>#REF!</v>
      </c>
      <c r="AF62" s="188" t="e">
        <f t="shared" si="74"/>
        <v>#REF!</v>
      </c>
      <c r="AG62" s="188" t="e">
        <f t="shared" si="74"/>
        <v>#REF!</v>
      </c>
      <c r="AH62" s="188" t="e">
        <f t="shared" si="74"/>
        <v>#REF!</v>
      </c>
      <c r="AI62" s="188" t="e">
        <f t="shared" si="74"/>
        <v>#REF!</v>
      </c>
      <c r="AJ62" s="188" t="e">
        <f t="shared" si="74"/>
        <v>#REF!</v>
      </c>
      <c r="AK62" s="188"/>
      <c r="AL62" s="188" t="e">
        <f t="shared" ref="AL62:BI62" si="75">SUM(AL20:AL61)</f>
        <v>#REF!</v>
      </c>
      <c r="AM62" s="188" t="e">
        <f t="shared" si="75"/>
        <v>#REF!</v>
      </c>
      <c r="AN62" s="188" t="e">
        <f t="shared" si="75"/>
        <v>#REF!</v>
      </c>
      <c r="AO62" s="188" t="e">
        <f t="shared" si="75"/>
        <v>#REF!</v>
      </c>
      <c r="AP62" s="188" t="e">
        <f t="shared" si="75"/>
        <v>#REF!</v>
      </c>
      <c r="AQ62" s="188" t="e">
        <f t="shared" si="75"/>
        <v>#REF!</v>
      </c>
      <c r="AR62" s="188" t="e">
        <f t="shared" si="75"/>
        <v>#REF!</v>
      </c>
      <c r="AS62" s="188" t="e">
        <f t="shared" si="75"/>
        <v>#REF!</v>
      </c>
      <c r="AT62" s="188" t="e">
        <f t="shared" si="75"/>
        <v>#REF!</v>
      </c>
      <c r="AU62" s="188" t="e">
        <f t="shared" si="75"/>
        <v>#REF!</v>
      </c>
      <c r="AV62" s="188" t="e">
        <f t="shared" si="75"/>
        <v>#REF!</v>
      </c>
      <c r="AW62" s="188" t="e">
        <f t="shared" si="75"/>
        <v>#REF!</v>
      </c>
      <c r="AX62" s="188" t="e">
        <f t="shared" si="75"/>
        <v>#REF!</v>
      </c>
      <c r="AY62" s="188" t="e">
        <f t="shared" si="75"/>
        <v>#REF!</v>
      </c>
      <c r="AZ62" s="188" t="e">
        <f t="shared" si="75"/>
        <v>#REF!</v>
      </c>
      <c r="BA62" s="188" t="e">
        <f t="shared" si="75"/>
        <v>#REF!</v>
      </c>
      <c r="BB62" s="188" t="e">
        <f t="shared" si="75"/>
        <v>#REF!</v>
      </c>
      <c r="BC62" s="188" t="e">
        <f t="shared" si="75"/>
        <v>#REF!</v>
      </c>
      <c r="BD62" s="188" t="e">
        <f t="shared" si="75"/>
        <v>#REF!</v>
      </c>
      <c r="BE62" s="188" t="e">
        <f t="shared" si="75"/>
        <v>#REF!</v>
      </c>
      <c r="BF62" s="188" t="e">
        <f t="shared" si="75"/>
        <v>#REF!</v>
      </c>
      <c r="BG62" s="188" t="e">
        <f t="shared" si="75"/>
        <v>#REF!</v>
      </c>
      <c r="BH62" s="188" t="e">
        <f t="shared" si="75"/>
        <v>#REF!</v>
      </c>
      <c r="BI62" s="188" t="e">
        <f t="shared" si="75"/>
        <v>#REF!</v>
      </c>
      <c r="BJ62" s="188"/>
      <c r="BK62" s="188" t="e">
        <f t="shared" ref="BK62:DH62" si="76">SUM(BK20:BK61)</f>
        <v>#REF!</v>
      </c>
      <c r="BL62" s="188" t="e">
        <f t="shared" si="76"/>
        <v>#REF!</v>
      </c>
      <c r="BM62" s="188" t="e">
        <f t="shared" si="76"/>
        <v>#REF!</v>
      </c>
      <c r="BN62" s="188" t="e">
        <f t="shared" si="76"/>
        <v>#REF!</v>
      </c>
      <c r="BO62" s="188" t="e">
        <f t="shared" si="76"/>
        <v>#REF!</v>
      </c>
      <c r="BP62" s="188" t="e">
        <f t="shared" si="76"/>
        <v>#REF!</v>
      </c>
      <c r="BQ62" s="188" t="e">
        <f t="shared" si="76"/>
        <v>#REF!</v>
      </c>
      <c r="BR62" s="188" t="e">
        <f t="shared" si="76"/>
        <v>#REF!</v>
      </c>
      <c r="BS62" s="188" t="e">
        <f t="shared" si="76"/>
        <v>#REF!</v>
      </c>
      <c r="BT62" s="188" t="e">
        <f t="shared" si="76"/>
        <v>#REF!</v>
      </c>
      <c r="BU62" s="188" t="e">
        <f t="shared" si="76"/>
        <v>#REF!</v>
      </c>
      <c r="BV62" s="188" t="e">
        <f t="shared" si="76"/>
        <v>#REF!</v>
      </c>
      <c r="BW62" s="188" t="e">
        <f t="shared" si="76"/>
        <v>#REF!</v>
      </c>
      <c r="BX62" s="188" t="e">
        <f t="shared" si="76"/>
        <v>#REF!</v>
      </c>
      <c r="BY62" s="188" t="e">
        <f t="shared" si="76"/>
        <v>#REF!</v>
      </c>
      <c r="BZ62" s="188" t="e">
        <f t="shared" si="76"/>
        <v>#REF!</v>
      </c>
      <c r="CA62" s="188" t="e">
        <f t="shared" si="76"/>
        <v>#REF!</v>
      </c>
      <c r="CB62" s="188" t="e">
        <f t="shared" si="76"/>
        <v>#REF!</v>
      </c>
      <c r="CC62" s="188" t="e">
        <f t="shared" si="76"/>
        <v>#REF!</v>
      </c>
      <c r="CD62" s="188" t="e">
        <f t="shared" si="76"/>
        <v>#REF!</v>
      </c>
      <c r="CE62" s="188" t="e">
        <f t="shared" si="76"/>
        <v>#REF!</v>
      </c>
      <c r="CF62" s="188" t="e">
        <f t="shared" si="76"/>
        <v>#REF!</v>
      </c>
      <c r="CG62" s="188" t="e">
        <f t="shared" si="76"/>
        <v>#REF!</v>
      </c>
      <c r="CH62" s="188" t="e">
        <f t="shared" si="76"/>
        <v>#REF!</v>
      </c>
      <c r="CI62" s="188" t="e">
        <f t="shared" si="76"/>
        <v>#REF!</v>
      </c>
      <c r="CJ62" s="188" t="e">
        <f t="shared" si="76"/>
        <v>#REF!</v>
      </c>
      <c r="CK62" s="188" t="e">
        <f t="shared" si="76"/>
        <v>#REF!</v>
      </c>
      <c r="CL62" s="188" t="e">
        <f t="shared" si="76"/>
        <v>#REF!</v>
      </c>
      <c r="CM62" s="188" t="e">
        <f t="shared" si="76"/>
        <v>#REF!</v>
      </c>
      <c r="CN62" s="188" t="e">
        <f t="shared" si="76"/>
        <v>#REF!</v>
      </c>
      <c r="CO62" s="188" t="e">
        <f t="shared" si="76"/>
        <v>#REF!</v>
      </c>
      <c r="CP62" s="188" t="e">
        <f t="shared" si="76"/>
        <v>#REF!</v>
      </c>
      <c r="CQ62" s="188" t="e">
        <f t="shared" si="76"/>
        <v>#REF!</v>
      </c>
      <c r="CR62" s="188" t="e">
        <f t="shared" si="76"/>
        <v>#REF!</v>
      </c>
      <c r="CS62" s="188" t="e">
        <f t="shared" si="76"/>
        <v>#REF!</v>
      </c>
      <c r="CT62" s="188" t="e">
        <f t="shared" si="76"/>
        <v>#REF!</v>
      </c>
      <c r="CU62" s="188" t="e">
        <f t="shared" si="76"/>
        <v>#REF!</v>
      </c>
      <c r="CV62" s="188" t="e">
        <f t="shared" si="76"/>
        <v>#REF!</v>
      </c>
      <c r="CW62" s="188" t="e">
        <f t="shared" si="76"/>
        <v>#REF!</v>
      </c>
      <c r="CX62" s="188" t="e">
        <f t="shared" si="76"/>
        <v>#REF!</v>
      </c>
      <c r="CY62" s="188" t="e">
        <f t="shared" si="76"/>
        <v>#REF!</v>
      </c>
      <c r="CZ62" s="188" t="e">
        <f t="shared" si="76"/>
        <v>#REF!</v>
      </c>
      <c r="DA62" s="188" t="e">
        <f t="shared" si="76"/>
        <v>#REF!</v>
      </c>
      <c r="DB62" s="188" t="e">
        <f t="shared" si="76"/>
        <v>#REF!</v>
      </c>
      <c r="DC62" s="188" t="e">
        <f t="shared" si="76"/>
        <v>#REF!</v>
      </c>
      <c r="DD62" s="188" t="e">
        <f t="shared" si="76"/>
        <v>#REF!</v>
      </c>
      <c r="DE62" s="188" t="e">
        <f t="shared" si="76"/>
        <v>#REF!</v>
      </c>
      <c r="DF62" s="188" t="e">
        <f t="shared" si="76"/>
        <v>#REF!</v>
      </c>
      <c r="DG62" s="188" t="e">
        <f t="shared" si="76"/>
        <v>#REF!</v>
      </c>
      <c r="DH62" s="188" t="e">
        <f t="shared" si="76"/>
        <v>#REF!</v>
      </c>
      <c r="DI62" s="188"/>
      <c r="DJ62" s="188" t="e">
        <f t="shared" ref="DJ62:FG62" si="77">SUM(DJ20:DJ61)</f>
        <v>#REF!</v>
      </c>
      <c r="DK62" s="188" t="e">
        <f t="shared" si="77"/>
        <v>#REF!</v>
      </c>
      <c r="DL62" s="188" t="e">
        <f t="shared" si="77"/>
        <v>#REF!</v>
      </c>
      <c r="DM62" s="188" t="e">
        <f t="shared" si="77"/>
        <v>#REF!</v>
      </c>
      <c r="DN62" s="188" t="e">
        <f t="shared" si="77"/>
        <v>#REF!</v>
      </c>
      <c r="DO62" s="188" t="e">
        <f t="shared" si="77"/>
        <v>#REF!</v>
      </c>
      <c r="DP62" s="188" t="e">
        <f t="shared" si="77"/>
        <v>#REF!</v>
      </c>
      <c r="DQ62" s="188" t="e">
        <f t="shared" si="77"/>
        <v>#REF!</v>
      </c>
      <c r="DR62" s="188" t="e">
        <f t="shared" si="77"/>
        <v>#REF!</v>
      </c>
      <c r="DS62" s="188" t="e">
        <f t="shared" si="77"/>
        <v>#REF!</v>
      </c>
      <c r="DT62" s="188" t="e">
        <f t="shared" si="77"/>
        <v>#REF!</v>
      </c>
      <c r="DU62" s="188" t="e">
        <f t="shared" si="77"/>
        <v>#REF!</v>
      </c>
      <c r="DV62" s="188" t="e">
        <f t="shared" si="77"/>
        <v>#REF!</v>
      </c>
      <c r="DW62" s="188" t="e">
        <f t="shared" si="77"/>
        <v>#REF!</v>
      </c>
      <c r="DX62" s="188" t="e">
        <f t="shared" si="77"/>
        <v>#REF!</v>
      </c>
      <c r="DY62" s="188" t="e">
        <f t="shared" si="77"/>
        <v>#REF!</v>
      </c>
      <c r="DZ62" s="188" t="e">
        <f t="shared" si="77"/>
        <v>#REF!</v>
      </c>
      <c r="EA62" s="188" t="e">
        <f t="shared" si="77"/>
        <v>#REF!</v>
      </c>
      <c r="EB62" s="188" t="e">
        <f t="shared" si="77"/>
        <v>#REF!</v>
      </c>
      <c r="EC62" s="188" t="e">
        <f t="shared" si="77"/>
        <v>#REF!</v>
      </c>
      <c r="ED62" s="188" t="e">
        <f t="shared" si="77"/>
        <v>#REF!</v>
      </c>
      <c r="EE62" s="188" t="e">
        <f t="shared" si="77"/>
        <v>#REF!</v>
      </c>
      <c r="EF62" s="188" t="e">
        <f t="shared" si="77"/>
        <v>#REF!</v>
      </c>
      <c r="EG62" s="188" t="e">
        <f t="shared" si="77"/>
        <v>#REF!</v>
      </c>
      <c r="EH62" s="188" t="e">
        <f t="shared" si="77"/>
        <v>#REF!</v>
      </c>
      <c r="EI62" s="188" t="e">
        <f t="shared" si="77"/>
        <v>#REF!</v>
      </c>
      <c r="EJ62" s="188" t="e">
        <f t="shared" si="77"/>
        <v>#REF!</v>
      </c>
      <c r="EK62" s="188" t="e">
        <f t="shared" si="77"/>
        <v>#REF!</v>
      </c>
      <c r="EL62" s="188" t="e">
        <f t="shared" si="77"/>
        <v>#REF!</v>
      </c>
      <c r="EM62" s="188" t="e">
        <f t="shared" si="77"/>
        <v>#REF!</v>
      </c>
      <c r="EN62" s="188" t="e">
        <f t="shared" si="77"/>
        <v>#REF!</v>
      </c>
      <c r="EO62" s="188" t="e">
        <f t="shared" si="77"/>
        <v>#REF!</v>
      </c>
      <c r="EP62" s="188" t="e">
        <f t="shared" si="77"/>
        <v>#REF!</v>
      </c>
      <c r="EQ62" s="188" t="e">
        <f t="shared" si="77"/>
        <v>#REF!</v>
      </c>
      <c r="ER62" s="188" t="e">
        <f t="shared" si="77"/>
        <v>#REF!</v>
      </c>
      <c r="ES62" s="188" t="e">
        <f t="shared" si="77"/>
        <v>#REF!</v>
      </c>
      <c r="ET62" s="188" t="e">
        <f t="shared" si="77"/>
        <v>#REF!</v>
      </c>
      <c r="EU62" s="188" t="e">
        <f t="shared" si="77"/>
        <v>#REF!</v>
      </c>
      <c r="EV62" s="188" t="e">
        <f t="shared" si="77"/>
        <v>#REF!</v>
      </c>
      <c r="EW62" s="188" t="e">
        <f t="shared" si="77"/>
        <v>#REF!</v>
      </c>
      <c r="EX62" s="188" t="e">
        <f t="shared" si="77"/>
        <v>#REF!</v>
      </c>
      <c r="EY62" s="188" t="e">
        <f t="shared" si="77"/>
        <v>#REF!</v>
      </c>
      <c r="EZ62" s="188" t="e">
        <f t="shared" si="77"/>
        <v>#REF!</v>
      </c>
      <c r="FA62" s="188" t="e">
        <f t="shared" si="77"/>
        <v>#REF!</v>
      </c>
      <c r="FB62" s="188" t="e">
        <f t="shared" si="77"/>
        <v>#REF!</v>
      </c>
      <c r="FC62" s="188" t="e">
        <f t="shared" si="77"/>
        <v>#REF!</v>
      </c>
      <c r="FD62" s="188" t="e">
        <f t="shared" si="77"/>
        <v>#REF!</v>
      </c>
      <c r="FE62" s="188" t="e">
        <f t="shared" si="77"/>
        <v>#REF!</v>
      </c>
      <c r="FF62" s="188" t="e">
        <f t="shared" si="77"/>
        <v>#REF!</v>
      </c>
      <c r="FG62" s="188" t="e">
        <f t="shared" si="77"/>
        <v>#REF!</v>
      </c>
    </row>
  </sheetData>
  <mergeCells count="19">
    <mergeCell ref="E8:F8"/>
    <mergeCell ref="H1:L6"/>
    <mergeCell ref="E4:F4"/>
    <mergeCell ref="E5:F5"/>
    <mergeCell ref="E6:F6"/>
    <mergeCell ref="E7:F7"/>
    <mergeCell ref="E9:F9"/>
    <mergeCell ref="E10:F10"/>
    <mergeCell ref="E11:F11"/>
    <mergeCell ref="K13:L13"/>
    <mergeCell ref="C16:E16"/>
    <mergeCell ref="F16:K16"/>
    <mergeCell ref="EI17:FG17"/>
    <mergeCell ref="F17:H17"/>
    <mergeCell ref="N17:AK17"/>
    <mergeCell ref="AL17:BI17"/>
    <mergeCell ref="BK17:CI17"/>
    <mergeCell ref="CJ17:DH17"/>
    <mergeCell ref="DJ17:EH17"/>
  </mergeCells>
  <dataValidations count="1">
    <dataValidation type="list" allowBlank="1" showInputMessage="1" showErrorMessage="1" sqref="F20:F61 JB20:JB61 SX20:SX61 ACT20:ACT61 AMP20:AMP61 AWL20:AWL61 BGH20:BGH61 BQD20:BQD61 BZZ20:BZZ61 CJV20:CJV61 CTR20:CTR61 DDN20:DDN61 DNJ20:DNJ61 DXF20:DXF61 EHB20:EHB61 EQX20:EQX61 FAT20:FAT61 FKP20:FKP61 FUL20:FUL61 GEH20:GEH61 GOD20:GOD61 GXZ20:GXZ61 HHV20:HHV61 HRR20:HRR61 IBN20:IBN61 ILJ20:ILJ61 IVF20:IVF61 JFB20:JFB61 JOX20:JOX61 JYT20:JYT61 KIP20:KIP61 KSL20:KSL61 LCH20:LCH61 LMD20:LMD61 LVZ20:LVZ61 MFV20:MFV61 MPR20:MPR61 MZN20:MZN61 NJJ20:NJJ61 NTF20:NTF61 ODB20:ODB61 OMX20:OMX61 OWT20:OWT61 PGP20:PGP61 PQL20:PQL61 QAH20:QAH61 QKD20:QKD61 QTZ20:QTZ61 RDV20:RDV61 RNR20:RNR61 RXN20:RXN61 SHJ20:SHJ61 SRF20:SRF61 TBB20:TBB61 TKX20:TKX61 TUT20:TUT61 UEP20:UEP61 UOL20:UOL61 UYH20:UYH61 VID20:VID61 VRZ20:VRZ61 WBV20:WBV61 WLR20:WLR61 WVN20:WVN61 F65556:F65597 JB65556:JB65597 SX65556:SX65597 ACT65556:ACT65597 AMP65556:AMP65597 AWL65556:AWL65597 BGH65556:BGH65597 BQD65556:BQD65597 BZZ65556:BZZ65597 CJV65556:CJV65597 CTR65556:CTR65597 DDN65556:DDN65597 DNJ65556:DNJ65597 DXF65556:DXF65597 EHB65556:EHB65597 EQX65556:EQX65597 FAT65556:FAT65597 FKP65556:FKP65597 FUL65556:FUL65597 GEH65556:GEH65597 GOD65556:GOD65597 GXZ65556:GXZ65597 HHV65556:HHV65597 HRR65556:HRR65597 IBN65556:IBN65597 ILJ65556:ILJ65597 IVF65556:IVF65597 JFB65556:JFB65597 JOX65556:JOX65597 JYT65556:JYT65597 KIP65556:KIP65597 KSL65556:KSL65597 LCH65556:LCH65597 LMD65556:LMD65597 LVZ65556:LVZ65597 MFV65556:MFV65597 MPR65556:MPR65597 MZN65556:MZN65597 NJJ65556:NJJ65597 NTF65556:NTF65597 ODB65556:ODB65597 OMX65556:OMX65597 OWT65556:OWT65597 PGP65556:PGP65597 PQL65556:PQL65597 QAH65556:QAH65597 QKD65556:QKD65597 QTZ65556:QTZ65597 RDV65556:RDV65597 RNR65556:RNR65597 RXN65556:RXN65597 SHJ65556:SHJ65597 SRF65556:SRF65597 TBB65556:TBB65597 TKX65556:TKX65597 TUT65556:TUT65597 UEP65556:UEP65597 UOL65556:UOL65597 UYH65556:UYH65597 VID65556:VID65597 VRZ65556:VRZ65597 WBV65556:WBV65597 WLR65556:WLR65597 WVN65556:WVN65597 F131092:F131133 JB131092:JB131133 SX131092:SX131133 ACT131092:ACT131133 AMP131092:AMP131133 AWL131092:AWL131133 BGH131092:BGH131133 BQD131092:BQD131133 BZZ131092:BZZ131133 CJV131092:CJV131133 CTR131092:CTR131133 DDN131092:DDN131133 DNJ131092:DNJ131133 DXF131092:DXF131133 EHB131092:EHB131133 EQX131092:EQX131133 FAT131092:FAT131133 FKP131092:FKP131133 FUL131092:FUL131133 GEH131092:GEH131133 GOD131092:GOD131133 GXZ131092:GXZ131133 HHV131092:HHV131133 HRR131092:HRR131133 IBN131092:IBN131133 ILJ131092:ILJ131133 IVF131092:IVF131133 JFB131092:JFB131133 JOX131092:JOX131133 JYT131092:JYT131133 KIP131092:KIP131133 KSL131092:KSL131133 LCH131092:LCH131133 LMD131092:LMD131133 LVZ131092:LVZ131133 MFV131092:MFV131133 MPR131092:MPR131133 MZN131092:MZN131133 NJJ131092:NJJ131133 NTF131092:NTF131133 ODB131092:ODB131133 OMX131092:OMX131133 OWT131092:OWT131133 PGP131092:PGP131133 PQL131092:PQL131133 QAH131092:QAH131133 QKD131092:QKD131133 QTZ131092:QTZ131133 RDV131092:RDV131133 RNR131092:RNR131133 RXN131092:RXN131133 SHJ131092:SHJ131133 SRF131092:SRF131133 TBB131092:TBB131133 TKX131092:TKX131133 TUT131092:TUT131133 UEP131092:UEP131133 UOL131092:UOL131133 UYH131092:UYH131133 VID131092:VID131133 VRZ131092:VRZ131133 WBV131092:WBV131133 WLR131092:WLR131133 WVN131092:WVN131133 F196628:F196669 JB196628:JB196669 SX196628:SX196669 ACT196628:ACT196669 AMP196628:AMP196669 AWL196628:AWL196669 BGH196628:BGH196669 BQD196628:BQD196669 BZZ196628:BZZ196669 CJV196628:CJV196669 CTR196628:CTR196669 DDN196628:DDN196669 DNJ196628:DNJ196669 DXF196628:DXF196669 EHB196628:EHB196669 EQX196628:EQX196669 FAT196628:FAT196669 FKP196628:FKP196669 FUL196628:FUL196669 GEH196628:GEH196669 GOD196628:GOD196669 GXZ196628:GXZ196669 HHV196628:HHV196669 HRR196628:HRR196669 IBN196628:IBN196669 ILJ196628:ILJ196669 IVF196628:IVF196669 JFB196628:JFB196669 JOX196628:JOX196669 JYT196628:JYT196669 KIP196628:KIP196669 KSL196628:KSL196669 LCH196628:LCH196669 LMD196628:LMD196669 LVZ196628:LVZ196669 MFV196628:MFV196669 MPR196628:MPR196669 MZN196628:MZN196669 NJJ196628:NJJ196669 NTF196628:NTF196669 ODB196628:ODB196669 OMX196628:OMX196669 OWT196628:OWT196669 PGP196628:PGP196669 PQL196628:PQL196669 QAH196628:QAH196669 QKD196628:QKD196669 QTZ196628:QTZ196669 RDV196628:RDV196669 RNR196628:RNR196669 RXN196628:RXN196669 SHJ196628:SHJ196669 SRF196628:SRF196669 TBB196628:TBB196669 TKX196628:TKX196669 TUT196628:TUT196669 UEP196628:UEP196669 UOL196628:UOL196669 UYH196628:UYH196669 VID196628:VID196669 VRZ196628:VRZ196669 WBV196628:WBV196669 WLR196628:WLR196669 WVN196628:WVN196669 F262164:F262205 JB262164:JB262205 SX262164:SX262205 ACT262164:ACT262205 AMP262164:AMP262205 AWL262164:AWL262205 BGH262164:BGH262205 BQD262164:BQD262205 BZZ262164:BZZ262205 CJV262164:CJV262205 CTR262164:CTR262205 DDN262164:DDN262205 DNJ262164:DNJ262205 DXF262164:DXF262205 EHB262164:EHB262205 EQX262164:EQX262205 FAT262164:FAT262205 FKP262164:FKP262205 FUL262164:FUL262205 GEH262164:GEH262205 GOD262164:GOD262205 GXZ262164:GXZ262205 HHV262164:HHV262205 HRR262164:HRR262205 IBN262164:IBN262205 ILJ262164:ILJ262205 IVF262164:IVF262205 JFB262164:JFB262205 JOX262164:JOX262205 JYT262164:JYT262205 KIP262164:KIP262205 KSL262164:KSL262205 LCH262164:LCH262205 LMD262164:LMD262205 LVZ262164:LVZ262205 MFV262164:MFV262205 MPR262164:MPR262205 MZN262164:MZN262205 NJJ262164:NJJ262205 NTF262164:NTF262205 ODB262164:ODB262205 OMX262164:OMX262205 OWT262164:OWT262205 PGP262164:PGP262205 PQL262164:PQL262205 QAH262164:QAH262205 QKD262164:QKD262205 QTZ262164:QTZ262205 RDV262164:RDV262205 RNR262164:RNR262205 RXN262164:RXN262205 SHJ262164:SHJ262205 SRF262164:SRF262205 TBB262164:TBB262205 TKX262164:TKX262205 TUT262164:TUT262205 UEP262164:UEP262205 UOL262164:UOL262205 UYH262164:UYH262205 VID262164:VID262205 VRZ262164:VRZ262205 WBV262164:WBV262205 WLR262164:WLR262205 WVN262164:WVN262205 F327700:F327741 JB327700:JB327741 SX327700:SX327741 ACT327700:ACT327741 AMP327700:AMP327741 AWL327700:AWL327741 BGH327700:BGH327741 BQD327700:BQD327741 BZZ327700:BZZ327741 CJV327700:CJV327741 CTR327700:CTR327741 DDN327700:DDN327741 DNJ327700:DNJ327741 DXF327700:DXF327741 EHB327700:EHB327741 EQX327700:EQX327741 FAT327700:FAT327741 FKP327700:FKP327741 FUL327700:FUL327741 GEH327700:GEH327741 GOD327700:GOD327741 GXZ327700:GXZ327741 HHV327700:HHV327741 HRR327700:HRR327741 IBN327700:IBN327741 ILJ327700:ILJ327741 IVF327700:IVF327741 JFB327700:JFB327741 JOX327700:JOX327741 JYT327700:JYT327741 KIP327700:KIP327741 KSL327700:KSL327741 LCH327700:LCH327741 LMD327700:LMD327741 LVZ327700:LVZ327741 MFV327700:MFV327741 MPR327700:MPR327741 MZN327700:MZN327741 NJJ327700:NJJ327741 NTF327700:NTF327741 ODB327700:ODB327741 OMX327700:OMX327741 OWT327700:OWT327741 PGP327700:PGP327741 PQL327700:PQL327741 QAH327700:QAH327741 QKD327700:QKD327741 QTZ327700:QTZ327741 RDV327700:RDV327741 RNR327700:RNR327741 RXN327700:RXN327741 SHJ327700:SHJ327741 SRF327700:SRF327741 TBB327700:TBB327741 TKX327700:TKX327741 TUT327700:TUT327741 UEP327700:UEP327741 UOL327700:UOL327741 UYH327700:UYH327741 VID327700:VID327741 VRZ327700:VRZ327741 WBV327700:WBV327741 WLR327700:WLR327741 WVN327700:WVN327741 F393236:F393277 JB393236:JB393277 SX393236:SX393277 ACT393236:ACT393277 AMP393236:AMP393277 AWL393236:AWL393277 BGH393236:BGH393277 BQD393236:BQD393277 BZZ393236:BZZ393277 CJV393236:CJV393277 CTR393236:CTR393277 DDN393236:DDN393277 DNJ393236:DNJ393277 DXF393236:DXF393277 EHB393236:EHB393277 EQX393236:EQX393277 FAT393236:FAT393277 FKP393236:FKP393277 FUL393236:FUL393277 GEH393236:GEH393277 GOD393236:GOD393277 GXZ393236:GXZ393277 HHV393236:HHV393277 HRR393236:HRR393277 IBN393236:IBN393277 ILJ393236:ILJ393277 IVF393236:IVF393277 JFB393236:JFB393277 JOX393236:JOX393277 JYT393236:JYT393277 KIP393236:KIP393277 KSL393236:KSL393277 LCH393236:LCH393277 LMD393236:LMD393277 LVZ393236:LVZ393277 MFV393236:MFV393277 MPR393236:MPR393277 MZN393236:MZN393277 NJJ393236:NJJ393277 NTF393236:NTF393277 ODB393236:ODB393277 OMX393236:OMX393277 OWT393236:OWT393277 PGP393236:PGP393277 PQL393236:PQL393277 QAH393236:QAH393277 QKD393236:QKD393277 QTZ393236:QTZ393277 RDV393236:RDV393277 RNR393236:RNR393277 RXN393236:RXN393277 SHJ393236:SHJ393277 SRF393236:SRF393277 TBB393236:TBB393277 TKX393236:TKX393277 TUT393236:TUT393277 UEP393236:UEP393277 UOL393236:UOL393277 UYH393236:UYH393277 VID393236:VID393277 VRZ393236:VRZ393277 WBV393236:WBV393277 WLR393236:WLR393277 WVN393236:WVN393277 F458772:F458813 JB458772:JB458813 SX458772:SX458813 ACT458772:ACT458813 AMP458772:AMP458813 AWL458772:AWL458813 BGH458772:BGH458813 BQD458772:BQD458813 BZZ458772:BZZ458813 CJV458772:CJV458813 CTR458772:CTR458813 DDN458772:DDN458813 DNJ458772:DNJ458813 DXF458772:DXF458813 EHB458772:EHB458813 EQX458772:EQX458813 FAT458772:FAT458813 FKP458772:FKP458813 FUL458772:FUL458813 GEH458772:GEH458813 GOD458772:GOD458813 GXZ458772:GXZ458813 HHV458772:HHV458813 HRR458772:HRR458813 IBN458772:IBN458813 ILJ458772:ILJ458813 IVF458772:IVF458813 JFB458772:JFB458813 JOX458772:JOX458813 JYT458772:JYT458813 KIP458772:KIP458813 KSL458772:KSL458813 LCH458772:LCH458813 LMD458772:LMD458813 LVZ458772:LVZ458813 MFV458772:MFV458813 MPR458772:MPR458813 MZN458772:MZN458813 NJJ458772:NJJ458813 NTF458772:NTF458813 ODB458772:ODB458813 OMX458772:OMX458813 OWT458772:OWT458813 PGP458772:PGP458813 PQL458772:PQL458813 QAH458772:QAH458813 QKD458772:QKD458813 QTZ458772:QTZ458813 RDV458772:RDV458813 RNR458772:RNR458813 RXN458772:RXN458813 SHJ458772:SHJ458813 SRF458772:SRF458813 TBB458772:TBB458813 TKX458772:TKX458813 TUT458772:TUT458813 UEP458772:UEP458813 UOL458772:UOL458813 UYH458772:UYH458813 VID458772:VID458813 VRZ458772:VRZ458813 WBV458772:WBV458813 WLR458772:WLR458813 WVN458772:WVN458813 F524308:F524349 JB524308:JB524349 SX524308:SX524349 ACT524308:ACT524349 AMP524308:AMP524349 AWL524308:AWL524349 BGH524308:BGH524349 BQD524308:BQD524349 BZZ524308:BZZ524349 CJV524308:CJV524349 CTR524308:CTR524349 DDN524308:DDN524349 DNJ524308:DNJ524349 DXF524308:DXF524349 EHB524308:EHB524349 EQX524308:EQX524349 FAT524308:FAT524349 FKP524308:FKP524349 FUL524308:FUL524349 GEH524308:GEH524349 GOD524308:GOD524349 GXZ524308:GXZ524349 HHV524308:HHV524349 HRR524308:HRR524349 IBN524308:IBN524349 ILJ524308:ILJ524349 IVF524308:IVF524349 JFB524308:JFB524349 JOX524308:JOX524349 JYT524308:JYT524349 KIP524308:KIP524349 KSL524308:KSL524349 LCH524308:LCH524349 LMD524308:LMD524349 LVZ524308:LVZ524349 MFV524308:MFV524349 MPR524308:MPR524349 MZN524308:MZN524349 NJJ524308:NJJ524349 NTF524308:NTF524349 ODB524308:ODB524349 OMX524308:OMX524349 OWT524308:OWT524349 PGP524308:PGP524349 PQL524308:PQL524349 QAH524308:QAH524349 QKD524308:QKD524349 QTZ524308:QTZ524349 RDV524308:RDV524349 RNR524308:RNR524349 RXN524308:RXN524349 SHJ524308:SHJ524349 SRF524308:SRF524349 TBB524308:TBB524349 TKX524308:TKX524349 TUT524308:TUT524349 UEP524308:UEP524349 UOL524308:UOL524349 UYH524308:UYH524349 VID524308:VID524349 VRZ524308:VRZ524349 WBV524308:WBV524349 WLR524308:WLR524349 WVN524308:WVN524349 F589844:F589885 JB589844:JB589885 SX589844:SX589885 ACT589844:ACT589885 AMP589844:AMP589885 AWL589844:AWL589885 BGH589844:BGH589885 BQD589844:BQD589885 BZZ589844:BZZ589885 CJV589844:CJV589885 CTR589844:CTR589885 DDN589844:DDN589885 DNJ589844:DNJ589885 DXF589844:DXF589885 EHB589844:EHB589885 EQX589844:EQX589885 FAT589844:FAT589885 FKP589844:FKP589885 FUL589844:FUL589885 GEH589844:GEH589885 GOD589844:GOD589885 GXZ589844:GXZ589885 HHV589844:HHV589885 HRR589844:HRR589885 IBN589844:IBN589885 ILJ589844:ILJ589885 IVF589844:IVF589885 JFB589844:JFB589885 JOX589844:JOX589885 JYT589844:JYT589885 KIP589844:KIP589885 KSL589844:KSL589885 LCH589844:LCH589885 LMD589844:LMD589885 LVZ589844:LVZ589885 MFV589844:MFV589885 MPR589844:MPR589885 MZN589844:MZN589885 NJJ589844:NJJ589885 NTF589844:NTF589885 ODB589844:ODB589885 OMX589844:OMX589885 OWT589844:OWT589885 PGP589844:PGP589885 PQL589844:PQL589885 QAH589844:QAH589885 QKD589844:QKD589885 QTZ589844:QTZ589885 RDV589844:RDV589885 RNR589844:RNR589885 RXN589844:RXN589885 SHJ589844:SHJ589885 SRF589844:SRF589885 TBB589844:TBB589885 TKX589844:TKX589885 TUT589844:TUT589885 UEP589844:UEP589885 UOL589844:UOL589885 UYH589844:UYH589885 VID589844:VID589885 VRZ589844:VRZ589885 WBV589844:WBV589885 WLR589844:WLR589885 WVN589844:WVN589885 F655380:F655421 JB655380:JB655421 SX655380:SX655421 ACT655380:ACT655421 AMP655380:AMP655421 AWL655380:AWL655421 BGH655380:BGH655421 BQD655380:BQD655421 BZZ655380:BZZ655421 CJV655380:CJV655421 CTR655380:CTR655421 DDN655380:DDN655421 DNJ655380:DNJ655421 DXF655380:DXF655421 EHB655380:EHB655421 EQX655380:EQX655421 FAT655380:FAT655421 FKP655380:FKP655421 FUL655380:FUL655421 GEH655380:GEH655421 GOD655380:GOD655421 GXZ655380:GXZ655421 HHV655380:HHV655421 HRR655380:HRR655421 IBN655380:IBN655421 ILJ655380:ILJ655421 IVF655380:IVF655421 JFB655380:JFB655421 JOX655380:JOX655421 JYT655380:JYT655421 KIP655380:KIP655421 KSL655380:KSL655421 LCH655380:LCH655421 LMD655380:LMD655421 LVZ655380:LVZ655421 MFV655380:MFV655421 MPR655380:MPR655421 MZN655380:MZN655421 NJJ655380:NJJ655421 NTF655380:NTF655421 ODB655380:ODB655421 OMX655380:OMX655421 OWT655380:OWT655421 PGP655380:PGP655421 PQL655380:PQL655421 QAH655380:QAH655421 QKD655380:QKD655421 QTZ655380:QTZ655421 RDV655380:RDV655421 RNR655380:RNR655421 RXN655380:RXN655421 SHJ655380:SHJ655421 SRF655380:SRF655421 TBB655380:TBB655421 TKX655380:TKX655421 TUT655380:TUT655421 UEP655380:UEP655421 UOL655380:UOL655421 UYH655380:UYH655421 VID655380:VID655421 VRZ655380:VRZ655421 WBV655380:WBV655421 WLR655380:WLR655421 WVN655380:WVN655421 F720916:F720957 JB720916:JB720957 SX720916:SX720957 ACT720916:ACT720957 AMP720916:AMP720957 AWL720916:AWL720957 BGH720916:BGH720957 BQD720916:BQD720957 BZZ720916:BZZ720957 CJV720916:CJV720957 CTR720916:CTR720957 DDN720916:DDN720957 DNJ720916:DNJ720957 DXF720916:DXF720957 EHB720916:EHB720957 EQX720916:EQX720957 FAT720916:FAT720957 FKP720916:FKP720957 FUL720916:FUL720957 GEH720916:GEH720957 GOD720916:GOD720957 GXZ720916:GXZ720957 HHV720916:HHV720957 HRR720916:HRR720957 IBN720916:IBN720957 ILJ720916:ILJ720957 IVF720916:IVF720957 JFB720916:JFB720957 JOX720916:JOX720957 JYT720916:JYT720957 KIP720916:KIP720957 KSL720916:KSL720957 LCH720916:LCH720957 LMD720916:LMD720957 LVZ720916:LVZ720957 MFV720916:MFV720957 MPR720916:MPR720957 MZN720916:MZN720957 NJJ720916:NJJ720957 NTF720916:NTF720957 ODB720916:ODB720957 OMX720916:OMX720957 OWT720916:OWT720957 PGP720916:PGP720957 PQL720916:PQL720957 QAH720916:QAH720957 QKD720916:QKD720957 QTZ720916:QTZ720957 RDV720916:RDV720957 RNR720916:RNR720957 RXN720916:RXN720957 SHJ720916:SHJ720957 SRF720916:SRF720957 TBB720916:TBB720957 TKX720916:TKX720957 TUT720916:TUT720957 UEP720916:UEP720957 UOL720916:UOL720957 UYH720916:UYH720957 VID720916:VID720957 VRZ720916:VRZ720957 WBV720916:WBV720957 WLR720916:WLR720957 WVN720916:WVN720957 F786452:F786493 JB786452:JB786493 SX786452:SX786493 ACT786452:ACT786493 AMP786452:AMP786493 AWL786452:AWL786493 BGH786452:BGH786493 BQD786452:BQD786493 BZZ786452:BZZ786493 CJV786452:CJV786493 CTR786452:CTR786493 DDN786452:DDN786493 DNJ786452:DNJ786493 DXF786452:DXF786493 EHB786452:EHB786493 EQX786452:EQX786493 FAT786452:FAT786493 FKP786452:FKP786493 FUL786452:FUL786493 GEH786452:GEH786493 GOD786452:GOD786493 GXZ786452:GXZ786493 HHV786452:HHV786493 HRR786452:HRR786493 IBN786452:IBN786493 ILJ786452:ILJ786493 IVF786452:IVF786493 JFB786452:JFB786493 JOX786452:JOX786493 JYT786452:JYT786493 KIP786452:KIP786493 KSL786452:KSL786493 LCH786452:LCH786493 LMD786452:LMD786493 LVZ786452:LVZ786493 MFV786452:MFV786493 MPR786452:MPR786493 MZN786452:MZN786493 NJJ786452:NJJ786493 NTF786452:NTF786493 ODB786452:ODB786493 OMX786452:OMX786493 OWT786452:OWT786493 PGP786452:PGP786493 PQL786452:PQL786493 QAH786452:QAH786493 QKD786452:QKD786493 QTZ786452:QTZ786493 RDV786452:RDV786493 RNR786452:RNR786493 RXN786452:RXN786493 SHJ786452:SHJ786493 SRF786452:SRF786493 TBB786452:TBB786493 TKX786452:TKX786493 TUT786452:TUT786493 UEP786452:UEP786493 UOL786452:UOL786493 UYH786452:UYH786493 VID786452:VID786493 VRZ786452:VRZ786493 WBV786452:WBV786493 WLR786452:WLR786493 WVN786452:WVN786493 F851988:F852029 JB851988:JB852029 SX851988:SX852029 ACT851988:ACT852029 AMP851988:AMP852029 AWL851988:AWL852029 BGH851988:BGH852029 BQD851988:BQD852029 BZZ851988:BZZ852029 CJV851988:CJV852029 CTR851988:CTR852029 DDN851988:DDN852029 DNJ851988:DNJ852029 DXF851988:DXF852029 EHB851988:EHB852029 EQX851988:EQX852029 FAT851988:FAT852029 FKP851988:FKP852029 FUL851988:FUL852029 GEH851988:GEH852029 GOD851988:GOD852029 GXZ851988:GXZ852029 HHV851988:HHV852029 HRR851988:HRR852029 IBN851988:IBN852029 ILJ851988:ILJ852029 IVF851988:IVF852029 JFB851988:JFB852029 JOX851988:JOX852029 JYT851988:JYT852029 KIP851988:KIP852029 KSL851988:KSL852029 LCH851988:LCH852029 LMD851988:LMD852029 LVZ851988:LVZ852029 MFV851988:MFV852029 MPR851988:MPR852029 MZN851988:MZN852029 NJJ851988:NJJ852029 NTF851988:NTF852029 ODB851988:ODB852029 OMX851988:OMX852029 OWT851988:OWT852029 PGP851988:PGP852029 PQL851988:PQL852029 QAH851988:QAH852029 QKD851988:QKD852029 QTZ851988:QTZ852029 RDV851988:RDV852029 RNR851988:RNR852029 RXN851988:RXN852029 SHJ851988:SHJ852029 SRF851988:SRF852029 TBB851988:TBB852029 TKX851988:TKX852029 TUT851988:TUT852029 UEP851988:UEP852029 UOL851988:UOL852029 UYH851988:UYH852029 VID851988:VID852029 VRZ851988:VRZ852029 WBV851988:WBV852029 WLR851988:WLR852029 WVN851988:WVN852029 F917524:F917565 JB917524:JB917565 SX917524:SX917565 ACT917524:ACT917565 AMP917524:AMP917565 AWL917524:AWL917565 BGH917524:BGH917565 BQD917524:BQD917565 BZZ917524:BZZ917565 CJV917524:CJV917565 CTR917524:CTR917565 DDN917524:DDN917565 DNJ917524:DNJ917565 DXF917524:DXF917565 EHB917524:EHB917565 EQX917524:EQX917565 FAT917524:FAT917565 FKP917524:FKP917565 FUL917524:FUL917565 GEH917524:GEH917565 GOD917524:GOD917565 GXZ917524:GXZ917565 HHV917524:HHV917565 HRR917524:HRR917565 IBN917524:IBN917565 ILJ917524:ILJ917565 IVF917524:IVF917565 JFB917524:JFB917565 JOX917524:JOX917565 JYT917524:JYT917565 KIP917524:KIP917565 KSL917524:KSL917565 LCH917524:LCH917565 LMD917524:LMD917565 LVZ917524:LVZ917565 MFV917524:MFV917565 MPR917524:MPR917565 MZN917524:MZN917565 NJJ917524:NJJ917565 NTF917524:NTF917565 ODB917524:ODB917565 OMX917524:OMX917565 OWT917524:OWT917565 PGP917524:PGP917565 PQL917524:PQL917565 QAH917524:QAH917565 QKD917524:QKD917565 QTZ917524:QTZ917565 RDV917524:RDV917565 RNR917524:RNR917565 RXN917524:RXN917565 SHJ917524:SHJ917565 SRF917524:SRF917565 TBB917524:TBB917565 TKX917524:TKX917565 TUT917524:TUT917565 UEP917524:UEP917565 UOL917524:UOL917565 UYH917524:UYH917565 VID917524:VID917565 VRZ917524:VRZ917565 WBV917524:WBV917565 WLR917524:WLR917565 WVN917524:WVN917565 F983060:F983101 JB983060:JB983101 SX983060:SX983101 ACT983060:ACT983101 AMP983060:AMP983101 AWL983060:AWL983101 BGH983060:BGH983101 BQD983060:BQD983101 BZZ983060:BZZ983101 CJV983060:CJV983101 CTR983060:CTR983101 DDN983060:DDN983101 DNJ983060:DNJ983101 DXF983060:DXF983101 EHB983060:EHB983101 EQX983060:EQX983101 FAT983060:FAT983101 FKP983060:FKP983101 FUL983060:FUL983101 GEH983060:GEH983101 GOD983060:GOD983101 GXZ983060:GXZ983101 HHV983060:HHV983101 HRR983060:HRR983101 IBN983060:IBN983101 ILJ983060:ILJ983101 IVF983060:IVF983101 JFB983060:JFB983101 JOX983060:JOX983101 JYT983060:JYT983101 KIP983060:KIP983101 KSL983060:KSL983101 LCH983060:LCH983101 LMD983060:LMD983101 LVZ983060:LVZ983101 MFV983060:MFV983101 MPR983060:MPR983101 MZN983060:MZN983101 NJJ983060:NJJ983101 NTF983060:NTF983101 ODB983060:ODB983101 OMX983060:OMX983101 OWT983060:OWT983101 PGP983060:PGP983101 PQL983060:PQL983101 QAH983060:QAH983101 QKD983060:QKD983101 QTZ983060:QTZ983101 RDV983060:RDV983101 RNR983060:RNR983101 RXN983060:RXN983101 SHJ983060:SHJ983101 SRF983060:SRF983101 TBB983060:TBB983101 TKX983060:TKX983101 TUT983060:TUT983101 UEP983060:UEP983101 UOL983060:UOL983101 UYH983060:UYH983101 VID983060:VID983101 VRZ983060:VRZ983101 WBV983060:WBV983101 WLR983060:WLR983101 WVN983060:WVN983101">
      <formula1>$FI$21:$FI$45</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Gesamtfinanzierung</vt:lpstr>
      <vt:lpstr>Einnahme-Ausgaben-Übersicht</vt:lpstr>
    </vt:vector>
  </TitlesOfParts>
  <Company>Landkreis Oder-Spree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Böttcher</dc:creator>
  <cp:lastModifiedBy>Windows-Benutzer</cp:lastModifiedBy>
  <cp:lastPrinted>2022-01-20T09:51:19Z</cp:lastPrinted>
  <dcterms:created xsi:type="dcterms:W3CDTF">2022-01-20T09:41:04Z</dcterms:created>
  <dcterms:modified xsi:type="dcterms:W3CDTF">2022-01-20T13:16:20Z</dcterms:modified>
</cp:coreProperties>
</file>